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492" windowWidth="11328" windowHeight="3972" activeTab="1"/>
  </bookViews>
  <sheets>
    <sheet name="Прилож 1" sheetId="1" r:id="rId1"/>
    <sheet name="Прилож 2" sheetId="2" r:id="rId2"/>
  </sheets>
  <externalReferences>
    <externalReference r:id="rId5"/>
  </externalReferences>
  <definedNames>
    <definedName name="_Toc105952697" localSheetId="1">'Прилож 2'!$A$2</definedName>
    <definedName name="_Toc105952698" localSheetId="1">'Прилож 2'!#REF!</definedName>
    <definedName name="_xlnm.Print_Titles" localSheetId="0">'Прилож 1'!$4:$5</definedName>
    <definedName name="_xlnm.Print_Area" localSheetId="0">'Прилож 1'!$A$1:$F$42</definedName>
    <definedName name="_xlnm.Print_Area" localSheetId="1">'Прилож 2'!$A$1:$F$22</definedName>
  </definedNames>
  <calcPr fullCalcOnLoad="1"/>
</workbook>
</file>

<file path=xl/sharedStrings.xml><?xml version="1.0" encoding="utf-8"?>
<sst xmlns="http://schemas.openxmlformats.org/spreadsheetml/2006/main" count="137" uniqueCount="102">
  <si>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</si>
  <si>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</si>
  <si>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</si>
  <si>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</si>
  <si>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</si>
  <si>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</si>
  <si>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</si>
  <si>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</si>
  <si>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</si>
  <si>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</si>
  <si>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Наименование показателя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</si>
  <si>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</si>
  <si>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</si>
  <si>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</si>
  <si>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</si>
  <si>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</si>
  <si>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</si>
  <si>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</si>
  <si>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08</t>
  </si>
  <si>
    <t>11</t>
  </si>
  <si>
    <t>ЖИЛИЩНО-КОММУНАЛЬНОЕ ХОЗЯЙСТВО</t>
  </si>
  <si>
    <t>Культура</t>
  </si>
  <si>
    <t>ВСЕГО РАСХОДОВ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</si>
  <si>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</si>
  <si>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</si>
  <si>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</si>
  <si>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</si>
  <si>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</si>
  <si>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</si>
  <si>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</si>
  <si>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1 17 05050 10 0000 180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</si>
  <si>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</si>
  <si>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</si>
  <si>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</si>
  <si>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</si>
  <si>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Благоустройство</t>
  </si>
  <si>
    <t>Дотации 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</si>
  <si>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</si>
  <si>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Код главы администратора*</t>
  </si>
  <si>
    <t xml:space="preserve">Прочие неналоговые доходы бюджетов поселений </t>
  </si>
  <si>
    <t>182</t>
  </si>
  <si>
    <t>1 05 02000 02 0000 110</t>
  </si>
  <si>
    <t>Единый налог на вмененный доход для отдельных видов деятельности</t>
  </si>
  <si>
    <t>1 17 05000 00 0000 180</t>
  </si>
  <si>
    <t>Прочие неналоговые доходы</t>
  </si>
  <si>
    <t>Дотации бюджетам поселений на выравнивание бюджетной обеспеченности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</si>
  <si>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</si>
  <si>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ФИЗИЧЕСКАЯ КУЛЬТУРА И СПОРТ</t>
  </si>
  <si>
    <t>1 00 00000 00 0000 000</t>
  </si>
  <si>
    <t>Налоговые  доходы</t>
  </si>
  <si>
    <t>Налоговые и неналоговые доходы</t>
  </si>
  <si>
    <t>1 05 02010 02 0000 110</t>
  </si>
  <si>
    <t>Собственные доходы без учета безвозмездных поступлений</t>
  </si>
  <si>
    <t>09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</si>
  <si>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</si>
  <si>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</si>
  <si>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</si>
  <si>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Дорожное хозяйство (дорожные фонды)</t>
  </si>
  <si>
    <t>утверждено</t>
  </si>
  <si>
    <t>исполнено</t>
  </si>
  <si>
    <t>% исполнения</t>
  </si>
  <si>
    <t>1 01 02010 01 0000 110</t>
  </si>
  <si>
    <t>1 01 02020 01 0000 110</t>
  </si>
  <si>
    <t xml:space="preserve">Налог  на  доходы  физических   лиц   с 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227.227.1 и 228 Налогового кодекса Российской Федерации
</t>
  </si>
  <si>
    <t xml:space="preserve">Налог  на  доходы  физических   лиц   с  доходов,   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 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</si>
  <si>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</si>
  <si>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</si>
  <si>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</si>
  <si>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</si>
  <si>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</si>
  <si>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 xml:space="preserve">КУЛЬТУРА, КИНЕМАТОГРАФИЯ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</si>
  <si>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</si>
  <si>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</si>
  <si>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</si>
  <si>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</si>
  <si>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</si>
  <si>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трансферты,передаваемые бюджетам сельских поселений</t>
  </si>
  <si>
    <t>Коммунальное хозяйство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</si>
  <si>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</si>
  <si>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</si>
  <si>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 2 02 15001 10 0000 151</t>
  </si>
  <si>
    <t xml:space="preserve"> 2 02 40014 10 0000 151</t>
  </si>
  <si>
    <t xml:space="preserve"> 2 02 49999 10 0000 151</t>
  </si>
  <si>
    <t>1 16 00000 00 0000 000</t>
  </si>
  <si>
    <t>Штрафы, санкции, возмещение ущерба</t>
  </si>
  <si>
    <t>06</t>
  </si>
  <si>
    <t xml:space="preserve">Водное хозяйство   </t>
  </si>
  <si>
    <t xml:space="preserve">Приложение 2
к решению «Об исполнении бюджета  муниципального образования "Усть-Канское сельское поселение"за 2018 год" </t>
  </si>
  <si>
    <t xml:space="preserve">
Расходы бюджета по разделам, подразделам классификации расходов Российской Федерации за 2018 год</t>
  </si>
  <si>
    <t>Доходы бюджета по кодам классификации доходов бюджетов Российской Федерации за 2018 год</t>
  </si>
  <si>
    <t xml:space="preserve">Приложение 1
к решению «Об исполнении бюджета  муниципального образования "Усть-Канское сельское поселение"за 2018 год" </t>
  </si>
  <si>
    <t>801</t>
  </si>
  <si>
    <t>1 11 07015 10 0000 120</t>
  </si>
  <si>
    <t>Доходы от перечисления части прибыли, оставщейся после уплаты налогов и иных обязательных платежей муниципальных унитарных предприятий, созданными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</si>
  <si>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</si>
  <si>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</si>
  <si>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</si>
  <si>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</si>
  <si>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 xml:space="preserve"> 2 07 05030 10 0000 180</t>
  </si>
  <si>
    <t>Прочие безвозмездные поступления в бюджеты сельских поселений</t>
  </si>
  <si>
    <t>Резервные фонды</t>
  </si>
  <si>
    <t>Неналоговые доходы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</si>
</sst>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wrapText="1"/>
    </xf>
    <xf numFmtId="0" fontId="1" fillId="0" borderId="10" xfId="0" applyFont="1" applyBorder="1" applyAlignment="1">
      <alignment/>
    </xf>
    <xf numFmtId="173" fontId="0" fillId="0" borderId="0" xfId="0" applyNumberFormat="1" applyFont="1" applyAlignment="1">
      <alignment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27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Border="1" applyAlignment="1">
      <alignment horizontal="left" vertical="justify"/>
    </xf>
    <xf numFmtId="1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3" fontId="2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justify"/>
    </xf>
    <xf numFmtId="2" fontId="6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justify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="110" zoomScaleSheetLayoutView="110" zoomScalePageLayoutView="0" workbookViewId="0" topLeftCell="A30">
      <selection activeCell="C47" sqref="C47"/>
    </sheetView>
  </sheetViews>
  <sheetFormatPr defaultColWidth="9.00390625" defaultRowHeight="12.75"/>
  <cols>
    <col min="1" max="1" width="10.50390625" style="0" customWidth="1"/>
    <col min="2" max="2" width="24.50390625" style="2" customWidth="1"/>
    <col min="3" max="3" width="51.375" style="2" customWidth="1"/>
    <col min="4" max="4" width="12.375" style="2" customWidth="1"/>
    <col min="5" max="5" width="12.00390625" style="2" customWidth="1"/>
    <col min="6" max="6" width="15.00390625" style="2" customWidth="1"/>
  </cols>
  <sheetData>
    <row r="1" spans="2:6" s="4" customFormat="1" ht="39" customHeight="1">
      <c r="B1" s="3"/>
      <c r="C1" s="3"/>
      <c r="D1" s="65" t="s">
        <v>90</v>
      </c>
      <c r="E1" s="65"/>
      <c r="F1" s="65"/>
    </row>
    <row r="2" spans="1:6" s="4" customFormat="1" ht="15.75" customHeight="1">
      <c r="A2" s="66" t="s">
        <v>89</v>
      </c>
      <c r="B2" s="67"/>
      <c r="C2" s="67"/>
      <c r="D2" s="67"/>
      <c r="E2" s="67"/>
      <c r="F2" s="67"/>
    </row>
    <row r="3" spans="1:6" s="4" customFormat="1" ht="12.75">
      <c r="A3" s="19"/>
      <c r="B3" s="26"/>
      <c r="C3" s="26"/>
      <c r="D3" s="26"/>
      <c r="E3" s="26"/>
      <c r="F3" s="27" t="s">
        <v>7</v>
      </c>
    </row>
    <row r="4" spans="1:6" s="4" customFormat="1" ht="39">
      <c r="A4" s="14" t="s">
        <v>38</v>
      </c>
      <c r="B4" s="14" t="s">
        <v>5</v>
      </c>
      <c r="C4" s="14" t="s">
        <v>6</v>
      </c>
      <c r="D4" s="14" t="s">
        <v>58</v>
      </c>
      <c r="E4" s="14" t="s">
        <v>59</v>
      </c>
      <c r="F4" s="14" t="s">
        <v>60</v>
      </c>
    </row>
    <row r="5" spans="1:6" s="4" customFormat="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</row>
    <row r="6" spans="1:6" s="4" customFormat="1" ht="13.5">
      <c r="A6" s="28"/>
      <c r="B6" s="14" t="s">
        <v>48</v>
      </c>
      <c r="C6" s="63" t="s">
        <v>50</v>
      </c>
      <c r="D6" s="38">
        <f>D7</f>
        <v>4445.59</v>
      </c>
      <c r="E6" s="38">
        <f>E7</f>
        <v>4455.24439</v>
      </c>
      <c r="F6" s="60">
        <f>E6/D6*100</f>
        <v>100.21716779999954</v>
      </c>
    </row>
    <row r="7" spans="1:6" s="4" customFormat="1" ht="13.5">
      <c r="A7" s="20"/>
      <c r="B7" s="24"/>
      <c r="C7" s="14" t="s">
        <v>49</v>
      </c>
      <c r="D7" s="39">
        <f>D8+D13+D17</f>
        <v>4445.59</v>
      </c>
      <c r="E7" s="39">
        <f>E8+E13+E17</f>
        <v>4455.24439</v>
      </c>
      <c r="F7" s="57">
        <f>E7/D7*100</f>
        <v>100.21716779999954</v>
      </c>
    </row>
    <row r="8" spans="1:6" s="4" customFormat="1" ht="13.5">
      <c r="A8" s="29">
        <v>182</v>
      </c>
      <c r="B8" s="14" t="s">
        <v>0</v>
      </c>
      <c r="C8" s="30" t="s">
        <v>1</v>
      </c>
      <c r="D8" s="38">
        <f>D9</f>
        <v>1084.98</v>
      </c>
      <c r="E8" s="38">
        <f>E9</f>
        <v>1085.0078</v>
      </c>
      <c r="F8" s="60">
        <f>E8/D8*100</f>
        <v>100.00256225921216</v>
      </c>
    </row>
    <row r="9" spans="1:6" s="4" customFormat="1" ht="13.5">
      <c r="A9" s="59">
        <v>182</v>
      </c>
      <c r="B9" s="24" t="s">
        <v>2</v>
      </c>
      <c r="C9" s="31" t="s">
        <v>3</v>
      </c>
      <c r="D9" s="39">
        <f>D10+D11+D12</f>
        <v>1084.98</v>
      </c>
      <c r="E9" s="39">
        <f>E10+E11+E12</f>
        <v>1085.0078</v>
      </c>
      <c r="F9" s="57">
        <f aca="true" t="shared" si="0" ref="F9:F40">E9/D9*100</f>
        <v>100.00256225921216</v>
      </c>
    </row>
    <row r="10" spans="1:6" s="4" customFormat="1" ht="68.25" customHeight="1">
      <c r="A10" s="59" t="s">
        <v>40</v>
      </c>
      <c r="B10" s="24" t="s">
        <v>61</v>
      </c>
      <c r="C10" s="32" t="s">
        <v>63</v>
      </c>
      <c r="D10" s="40">
        <v>1080.02</v>
      </c>
      <c r="E10" s="40">
        <v>1080.02153</v>
      </c>
      <c r="F10" s="13">
        <f t="shared" si="0"/>
        <v>100.00014166404326</v>
      </c>
    </row>
    <row r="11" spans="1:6" s="4" customFormat="1" ht="95.25" customHeight="1">
      <c r="A11" s="59" t="s">
        <v>40</v>
      </c>
      <c r="B11" s="24" t="s">
        <v>62</v>
      </c>
      <c r="C11" s="31" t="s">
        <v>64</v>
      </c>
      <c r="D11" s="39">
        <v>2.25</v>
      </c>
      <c r="E11" s="39">
        <v>2.25242</v>
      </c>
      <c r="F11" s="13">
        <f t="shared" si="0"/>
        <v>100.10755555555555</v>
      </c>
    </row>
    <row r="12" spans="1:6" s="4" customFormat="1" ht="39">
      <c r="A12" s="59" t="s">
        <v>40</v>
      </c>
      <c r="B12" s="24" t="s">
        <v>65</v>
      </c>
      <c r="C12" s="31" t="s">
        <v>66</v>
      </c>
      <c r="D12" s="39">
        <v>2.71</v>
      </c>
      <c r="E12" s="39">
        <v>2.73385</v>
      </c>
      <c r="F12" s="13">
        <f t="shared" si="0"/>
        <v>100.880073800738</v>
      </c>
    </row>
    <row r="13" spans="1:6" s="4" customFormat="1" ht="23.25" customHeight="1">
      <c r="A13" s="29">
        <v>182</v>
      </c>
      <c r="B13" s="14" t="s">
        <v>23</v>
      </c>
      <c r="C13" s="30" t="s">
        <v>24</v>
      </c>
      <c r="D13" s="38">
        <f>D14+D16</f>
        <v>444.23999999999995</v>
      </c>
      <c r="E13" s="38">
        <f>E14+E16</f>
        <v>444.23389</v>
      </c>
      <c r="F13" s="12">
        <f t="shared" si="0"/>
        <v>99.99862461732397</v>
      </c>
    </row>
    <row r="14" spans="1:6" s="4" customFormat="1" ht="26.25" customHeight="1">
      <c r="A14" s="59">
        <v>182</v>
      </c>
      <c r="B14" s="24" t="s">
        <v>41</v>
      </c>
      <c r="C14" s="31" t="s">
        <v>42</v>
      </c>
      <c r="D14" s="39">
        <f>D15</f>
        <v>424.78</v>
      </c>
      <c r="E14" s="39">
        <f>E15</f>
        <v>424.77905</v>
      </c>
      <c r="F14" s="13">
        <f t="shared" si="0"/>
        <v>99.99977635481898</v>
      </c>
    </row>
    <row r="15" spans="1:6" s="4" customFormat="1" ht="33" customHeight="1">
      <c r="A15" s="59" t="s">
        <v>40</v>
      </c>
      <c r="B15" s="24" t="s">
        <v>51</v>
      </c>
      <c r="C15" s="31" t="s">
        <v>42</v>
      </c>
      <c r="D15" s="39">
        <v>424.78</v>
      </c>
      <c r="E15" s="39">
        <v>424.77905</v>
      </c>
      <c r="F15" s="13">
        <f t="shared" si="0"/>
        <v>99.99977635481898</v>
      </c>
    </row>
    <row r="16" spans="1:6" s="11" customFormat="1" ht="12.75">
      <c r="A16" s="59" t="s">
        <v>40</v>
      </c>
      <c r="B16" s="24" t="s">
        <v>25</v>
      </c>
      <c r="C16" s="31" t="s">
        <v>26</v>
      </c>
      <c r="D16" s="39">
        <v>19.46</v>
      </c>
      <c r="E16" s="39">
        <v>19.45484</v>
      </c>
      <c r="F16" s="13">
        <f t="shared" si="0"/>
        <v>99.97348406988694</v>
      </c>
    </row>
    <row r="17" spans="1:6" s="4" customFormat="1" ht="29.25" customHeight="1">
      <c r="A17" s="29">
        <v>182</v>
      </c>
      <c r="B17" s="14" t="s">
        <v>27</v>
      </c>
      <c r="C17" s="30" t="s">
        <v>28</v>
      </c>
      <c r="D17" s="38">
        <f>D18+D19+D20</f>
        <v>2916.37</v>
      </c>
      <c r="E17" s="38">
        <f>E18+E19+E20</f>
        <v>2926.0027</v>
      </c>
      <c r="F17" s="12">
        <f t="shared" si="0"/>
        <v>100.33029759598404</v>
      </c>
    </row>
    <row r="18" spans="1:6" s="4" customFormat="1" ht="41.25" customHeight="1">
      <c r="A18" s="59">
        <v>182</v>
      </c>
      <c r="B18" s="24" t="s">
        <v>29</v>
      </c>
      <c r="C18" s="31" t="s">
        <v>46</v>
      </c>
      <c r="D18" s="39">
        <v>1658.31</v>
      </c>
      <c r="E18" s="39">
        <v>1661.16886</v>
      </c>
      <c r="F18" s="13">
        <f t="shared" si="0"/>
        <v>100.17239599351146</v>
      </c>
    </row>
    <row r="19" spans="1:6" s="4" customFormat="1" ht="33.75" customHeight="1">
      <c r="A19" s="59" t="s">
        <v>40</v>
      </c>
      <c r="B19" s="24" t="s">
        <v>71</v>
      </c>
      <c r="C19" s="31" t="s">
        <v>72</v>
      </c>
      <c r="D19" s="39">
        <v>586.16</v>
      </c>
      <c r="E19" s="39">
        <v>586.16198</v>
      </c>
      <c r="F19" s="13">
        <f>E19/D19*100</f>
        <v>100.00033779172921</v>
      </c>
    </row>
    <row r="20" spans="1:6" s="11" customFormat="1" ht="29.25" customHeight="1">
      <c r="A20" s="59" t="s">
        <v>40</v>
      </c>
      <c r="B20" s="24" t="s">
        <v>73</v>
      </c>
      <c r="C20" s="31" t="s">
        <v>74</v>
      </c>
      <c r="D20" s="39">
        <v>671.9</v>
      </c>
      <c r="E20" s="39">
        <v>678.67186</v>
      </c>
      <c r="F20" s="13">
        <f t="shared" si="0"/>
        <v>101.00786724214915</v>
      </c>
    </row>
    <row r="21" spans="1:6" s="4" customFormat="1" ht="12.75" hidden="1">
      <c r="A21" s="24">
        <v>801</v>
      </c>
      <c r="B21" s="24" t="s">
        <v>43</v>
      </c>
      <c r="C21" s="33" t="s">
        <v>44</v>
      </c>
      <c r="D21" s="39">
        <f>D22</f>
        <v>6</v>
      </c>
      <c r="E21" s="39">
        <f>E22</f>
        <v>6</v>
      </c>
      <c r="F21" s="13">
        <f t="shared" si="0"/>
        <v>100</v>
      </c>
    </row>
    <row r="22" spans="1:6" s="4" customFormat="1" ht="12.75" hidden="1">
      <c r="A22" s="24">
        <v>801</v>
      </c>
      <c r="B22" s="24" t="s">
        <v>30</v>
      </c>
      <c r="C22" s="31" t="s">
        <v>39</v>
      </c>
      <c r="D22" s="39">
        <v>6</v>
      </c>
      <c r="E22" s="39">
        <v>6</v>
      </c>
      <c r="F22" s="13">
        <f t="shared" si="0"/>
        <v>100</v>
      </c>
    </row>
    <row r="23" spans="1:6" s="4" customFormat="1" ht="12.75" hidden="1">
      <c r="A23" s="14">
        <v>801</v>
      </c>
      <c r="B23" s="14" t="s">
        <v>31</v>
      </c>
      <c r="C23" s="30" t="s">
        <v>32</v>
      </c>
      <c r="D23" s="38">
        <f>D30</f>
        <v>9596.155</v>
      </c>
      <c r="E23" s="38">
        <f>E30</f>
        <v>9596.155</v>
      </c>
      <c r="F23" s="13">
        <f t="shared" si="0"/>
        <v>100</v>
      </c>
    </row>
    <row r="24" spans="1:6" s="4" customFormat="1" ht="20.25" customHeight="1">
      <c r="A24" s="14"/>
      <c r="B24" s="14"/>
      <c r="C24" s="14" t="s">
        <v>101</v>
      </c>
      <c r="D24" s="38">
        <f>D25+D26+D28</f>
        <v>163.43</v>
      </c>
      <c r="E24" s="38">
        <f>E25+E26+E28</f>
        <v>163.43</v>
      </c>
      <c r="F24" s="13">
        <f>E24/D24*100</f>
        <v>100</v>
      </c>
    </row>
    <row r="25" spans="1:6" s="4" customFormat="1" ht="52.5">
      <c r="A25" s="29" t="s">
        <v>91</v>
      </c>
      <c r="B25" s="14" t="s">
        <v>92</v>
      </c>
      <c r="C25" s="30" t="s">
        <v>93</v>
      </c>
      <c r="D25" s="38">
        <v>2.4</v>
      </c>
      <c r="E25" s="38">
        <v>2.4</v>
      </c>
      <c r="F25" s="12">
        <f t="shared" si="0"/>
        <v>100</v>
      </c>
    </row>
    <row r="26" spans="1:6" s="4" customFormat="1" ht="26.25">
      <c r="A26" s="29" t="s">
        <v>91</v>
      </c>
      <c r="B26" s="14" t="s">
        <v>94</v>
      </c>
      <c r="C26" s="30" t="s">
        <v>95</v>
      </c>
      <c r="D26" s="38">
        <v>40.75</v>
      </c>
      <c r="E26" s="38">
        <v>40.75</v>
      </c>
      <c r="F26" s="12">
        <f t="shared" si="0"/>
        <v>100</v>
      </c>
    </row>
    <row r="27" spans="1:6" s="4" customFormat="1" ht="26.25">
      <c r="A27" s="59" t="s">
        <v>91</v>
      </c>
      <c r="B27" s="24" t="s">
        <v>96</v>
      </c>
      <c r="C27" s="31" t="s">
        <v>97</v>
      </c>
      <c r="D27" s="39">
        <v>40.75</v>
      </c>
      <c r="E27" s="39">
        <v>40.75</v>
      </c>
      <c r="F27" s="13">
        <f t="shared" si="0"/>
        <v>100</v>
      </c>
    </row>
    <row r="28" spans="1:6" s="4" customFormat="1" ht="12.75">
      <c r="A28" s="14">
        <v>801</v>
      </c>
      <c r="B28" s="14" t="s">
        <v>83</v>
      </c>
      <c r="C28" s="30" t="s">
        <v>84</v>
      </c>
      <c r="D28" s="38">
        <f>D29</f>
        <v>120.28</v>
      </c>
      <c r="E28" s="38">
        <f>E29</f>
        <v>120.28</v>
      </c>
      <c r="F28" s="12">
        <f t="shared" si="0"/>
        <v>100</v>
      </c>
    </row>
    <row r="29" spans="1:6" s="4" customFormat="1" ht="52.5">
      <c r="A29" s="24">
        <v>801</v>
      </c>
      <c r="B29" s="24" t="s">
        <v>78</v>
      </c>
      <c r="C29" s="31" t="s">
        <v>79</v>
      </c>
      <c r="D29" s="39">
        <v>120.28</v>
      </c>
      <c r="E29" s="39">
        <v>120.28</v>
      </c>
      <c r="F29" s="13">
        <f t="shared" si="0"/>
        <v>100</v>
      </c>
    </row>
    <row r="30" spans="1:6" s="4" customFormat="1" ht="26.25">
      <c r="A30" s="14">
        <v>801</v>
      </c>
      <c r="B30" s="14" t="s">
        <v>33</v>
      </c>
      <c r="C30" s="30" t="s">
        <v>37</v>
      </c>
      <c r="D30" s="38">
        <f>D31+D33+D34</f>
        <v>9596.155</v>
      </c>
      <c r="E30" s="38">
        <f>E31+E33+E34</f>
        <v>9596.155</v>
      </c>
      <c r="F30" s="12">
        <f t="shared" si="0"/>
        <v>100</v>
      </c>
    </row>
    <row r="31" spans="1:6" s="4" customFormat="1" ht="26.25">
      <c r="A31" s="24">
        <v>801</v>
      </c>
      <c r="B31" s="24" t="s">
        <v>34</v>
      </c>
      <c r="C31" s="31" t="s">
        <v>36</v>
      </c>
      <c r="D31" s="39">
        <f>D32</f>
        <v>2464.982</v>
      </c>
      <c r="E31" s="39">
        <f>E32</f>
        <v>2464.982</v>
      </c>
      <c r="F31" s="13">
        <f t="shared" si="0"/>
        <v>100</v>
      </c>
    </row>
    <row r="32" spans="1:6" s="4" customFormat="1" ht="26.25">
      <c r="A32" s="24">
        <v>801</v>
      </c>
      <c r="B32" s="24" t="s">
        <v>80</v>
      </c>
      <c r="C32" s="31" t="s">
        <v>45</v>
      </c>
      <c r="D32" s="39">
        <v>2464.982</v>
      </c>
      <c r="E32" s="39">
        <v>2464.982</v>
      </c>
      <c r="F32" s="13">
        <f t="shared" si="0"/>
        <v>100</v>
      </c>
    </row>
    <row r="33" spans="1:6" s="4" customFormat="1" ht="66">
      <c r="A33" s="24">
        <v>801</v>
      </c>
      <c r="B33" s="24" t="s">
        <v>81</v>
      </c>
      <c r="C33" s="31" t="s">
        <v>75</v>
      </c>
      <c r="D33" s="39">
        <v>6696.413</v>
      </c>
      <c r="E33" s="39">
        <v>6696.413</v>
      </c>
      <c r="F33" s="13">
        <f t="shared" si="0"/>
        <v>100</v>
      </c>
    </row>
    <row r="34" spans="1:6" s="11" customFormat="1" ht="26.25">
      <c r="A34" s="24">
        <v>801</v>
      </c>
      <c r="B34" s="24" t="s">
        <v>82</v>
      </c>
      <c r="C34" s="31" t="s">
        <v>76</v>
      </c>
      <c r="D34" s="39">
        <v>434.76</v>
      </c>
      <c r="E34" s="39">
        <v>434.76</v>
      </c>
      <c r="F34" s="13">
        <f t="shared" si="0"/>
        <v>100</v>
      </c>
    </row>
    <row r="35" spans="1:6" s="4" customFormat="1" ht="27" customHeight="1" hidden="1">
      <c r="A35" s="14"/>
      <c r="B35" s="14"/>
      <c r="C35" s="30" t="s">
        <v>4</v>
      </c>
      <c r="D35" s="38">
        <f>D6+D23</f>
        <v>14041.745</v>
      </c>
      <c r="E35" s="38">
        <f>E6+E23</f>
        <v>14051.39939</v>
      </c>
      <c r="F35" s="13">
        <f t="shared" si="0"/>
        <v>100.06875491614468</v>
      </c>
    </row>
    <row r="36" spans="1:6" s="4" customFormat="1" ht="55.5" customHeight="1" hidden="1">
      <c r="A36" s="20"/>
      <c r="B36" s="24"/>
      <c r="C36" s="30" t="s">
        <v>52</v>
      </c>
      <c r="D36" s="38">
        <f>D6</f>
        <v>4445.59</v>
      </c>
      <c r="E36" s="38">
        <f>E6</f>
        <v>4455.24439</v>
      </c>
      <c r="F36" s="13">
        <f t="shared" si="0"/>
        <v>100.21716779999954</v>
      </c>
    </row>
    <row r="37" spans="1:6" s="4" customFormat="1" ht="40.5" customHeight="1">
      <c r="A37" s="14">
        <v>801</v>
      </c>
      <c r="B37" s="14" t="s">
        <v>98</v>
      </c>
      <c r="C37" s="30" t="s">
        <v>99</v>
      </c>
      <c r="D37" s="38">
        <v>19</v>
      </c>
      <c r="E37" s="38">
        <v>19</v>
      </c>
      <c r="F37" s="12">
        <f t="shared" si="0"/>
        <v>100</v>
      </c>
    </row>
    <row r="38" spans="1:7" s="4" customFormat="1" ht="18" customHeight="1">
      <c r="A38" s="20"/>
      <c r="B38" s="24"/>
      <c r="C38" s="14" t="s">
        <v>4</v>
      </c>
      <c r="D38" s="38">
        <f>D6+D30+D28+D25+D26+D37</f>
        <v>14224.175000000001</v>
      </c>
      <c r="E38" s="38">
        <f>E6+E30+E28+E37+E26+E25</f>
        <v>14233.82939</v>
      </c>
      <c r="F38" s="12">
        <f t="shared" si="0"/>
        <v>100.06787311039129</v>
      </c>
      <c r="G38" s="64">
        <f>D37+D30+D24+D6</f>
        <v>14224.175000000001</v>
      </c>
    </row>
    <row r="39" spans="1:6" s="4" customFormat="1" ht="12.75" hidden="1">
      <c r="A39" s="68"/>
      <c r="B39" s="52" t="e">
        <f>#REF!*5%+#REF!</f>
        <v>#REF!</v>
      </c>
      <c r="C39" s="61"/>
      <c r="D39" s="61"/>
      <c r="E39" s="14"/>
      <c r="F39" s="12" t="e">
        <f t="shared" si="0"/>
        <v>#DIV/0!</v>
      </c>
    </row>
    <row r="40" spans="1:6" s="4" customFormat="1" ht="14.25" customHeight="1">
      <c r="A40" s="68"/>
      <c r="B40" s="53"/>
      <c r="C40" s="61" t="s">
        <v>52</v>
      </c>
      <c r="D40" s="62">
        <f>D6+D28+D26+D25</f>
        <v>4609.0199999999995</v>
      </c>
      <c r="E40" s="62">
        <f>E6+E28+E26+E25</f>
        <v>4618.674389999999</v>
      </c>
      <c r="F40" s="12">
        <f t="shared" si="0"/>
        <v>100.20946730541415</v>
      </c>
    </row>
    <row r="41" spans="1:6" s="4" customFormat="1" ht="41.25" customHeight="1">
      <c r="A41" s="18"/>
      <c r="B41" s="48"/>
      <c r="C41" s="49"/>
      <c r="D41" s="49"/>
      <c r="E41" s="2"/>
      <c r="F41" s="50"/>
    </row>
    <row r="42" spans="1:6" s="4" customFormat="1" ht="22.5" customHeight="1">
      <c r="A42" s="18"/>
      <c r="B42" s="49"/>
      <c r="C42" s="49"/>
      <c r="D42" s="49"/>
      <c r="E42" s="2"/>
      <c r="F42" s="50"/>
    </row>
    <row r="43" spans="1:6" s="4" customFormat="1" ht="41.25" customHeight="1">
      <c r="A43" s="18"/>
      <c r="B43" s="48"/>
      <c r="C43" s="49"/>
      <c r="D43" s="49"/>
      <c r="E43" s="2"/>
      <c r="F43" s="50"/>
    </row>
    <row r="44" spans="1:6" s="4" customFormat="1" ht="15.75" customHeight="1">
      <c r="A44" s="18"/>
      <c r="B44" s="49"/>
      <c r="C44" s="49"/>
      <c r="D44" s="49"/>
      <c r="E44" s="2"/>
      <c r="F44" s="50"/>
    </row>
    <row r="45" spans="1:6" s="4" customFormat="1" ht="13.5" customHeight="1">
      <c r="A45" s="69"/>
      <c r="B45" s="51"/>
      <c r="C45" s="51"/>
      <c r="D45" s="51"/>
      <c r="E45" s="2"/>
      <c r="F45" s="51"/>
    </row>
    <row r="46" spans="1:6" s="11" customFormat="1" ht="12.75">
      <c r="A46" s="69"/>
      <c r="B46" s="2"/>
      <c r="C46" s="2"/>
      <c r="D46" s="2"/>
      <c r="E46" s="2"/>
      <c r="F46" s="2"/>
    </row>
    <row r="47" spans="1:6" s="11" customFormat="1" ht="12.75">
      <c r="A47"/>
      <c r="B47" s="2"/>
      <c r="C47" s="2"/>
      <c r="D47" s="2"/>
      <c r="E47" s="2"/>
      <c r="F47" s="2"/>
    </row>
    <row r="48" spans="1:6" s="4" customFormat="1" ht="12.75">
      <c r="A48"/>
      <c r="B48" s="2"/>
      <c r="C48" s="2"/>
      <c r="D48" s="2"/>
      <c r="E48" s="2"/>
      <c r="F48" s="2"/>
    </row>
    <row r="49" spans="1:6" s="4" customFormat="1" ht="12.75">
      <c r="A49"/>
      <c r="B49" s="2"/>
      <c r="C49" s="2"/>
      <c r="D49" s="2"/>
      <c r="E49" s="2"/>
      <c r="F49" s="2"/>
    </row>
    <row r="50" spans="1:6" s="4" customFormat="1" ht="24" customHeight="1">
      <c r="A50"/>
      <c r="B50" s="2"/>
      <c r="C50" s="2"/>
      <c r="D50" s="2"/>
      <c r="E50" s="2"/>
      <c r="F50" s="2"/>
    </row>
    <row r="51" spans="1:6" s="4" customFormat="1" ht="16.5" customHeight="1">
      <c r="A51"/>
      <c r="B51" s="2"/>
      <c r="C51" s="2"/>
      <c r="D51" s="2"/>
      <c r="E51" s="2"/>
      <c r="F51" s="2"/>
    </row>
    <row r="52" spans="1:6" s="4" customFormat="1" ht="24.75" customHeight="1">
      <c r="A52"/>
      <c r="B52" s="2"/>
      <c r="C52" s="2"/>
      <c r="D52" s="2"/>
      <c r="E52" s="2"/>
      <c r="F52" s="2"/>
    </row>
    <row r="53" spans="1:6" s="4" customFormat="1" ht="12.75">
      <c r="A53"/>
      <c r="B53" s="2"/>
      <c r="C53" s="2"/>
      <c r="D53" s="2"/>
      <c r="E53" s="2"/>
      <c r="F53" s="2"/>
    </row>
    <row r="54" spans="1:6" s="4" customFormat="1" ht="12.75">
      <c r="A54"/>
      <c r="B54" s="2"/>
      <c r="C54" s="2"/>
      <c r="D54" s="2"/>
      <c r="E54" s="2"/>
      <c r="F54" s="2"/>
    </row>
    <row r="56" ht="15" customHeight="1"/>
    <row r="58" ht="12.75" customHeight="1"/>
    <row r="59" ht="12.75" customHeight="1"/>
    <row r="60" ht="12.75" customHeight="1"/>
    <row r="62" ht="26.25" customHeight="1"/>
    <row r="65" ht="12.75">
      <c r="G65" s="25"/>
    </row>
  </sheetData>
  <sheetProtection/>
  <mergeCells count="4">
    <mergeCell ref="D1:F1"/>
    <mergeCell ref="A2:F2"/>
    <mergeCell ref="A39:A40"/>
    <mergeCell ref="A45:A46"/>
  </mergeCells>
  <printOptions/>
  <pageMargins left="0.62" right="0.52" top="0.61" bottom="0.53" header="0.5" footer="0.5"/>
  <pageSetup fitToHeight="3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52.875" style="1" customWidth="1"/>
    <col min="2" max="2" width="7.125" style="17" customWidth="1"/>
    <col min="3" max="3" width="7.00390625" style="17" customWidth="1"/>
    <col min="4" max="5" width="12.50390625" style="17" customWidth="1"/>
    <col min="6" max="6" width="18.375" style="15" customWidth="1"/>
  </cols>
  <sheetData>
    <row r="1" spans="3:6" ht="52.5" customHeight="1">
      <c r="C1" s="37"/>
      <c r="D1" s="65" t="s">
        <v>87</v>
      </c>
      <c r="E1" s="65"/>
      <c r="F1" s="65"/>
    </row>
    <row r="2" spans="1:6" s="5" customFormat="1" ht="34.5" customHeight="1">
      <c r="A2" s="70" t="s">
        <v>88</v>
      </c>
      <c r="B2" s="70"/>
      <c r="C2" s="70"/>
      <c r="D2" s="70"/>
      <c r="E2" s="70"/>
      <c r="F2" s="70"/>
    </row>
    <row r="3" spans="1:6" s="5" customFormat="1" ht="15">
      <c r="A3" s="34"/>
      <c r="B3" s="34"/>
      <c r="C3" s="34"/>
      <c r="D3" s="34"/>
      <c r="E3" s="34"/>
      <c r="F3" s="3" t="s">
        <v>7</v>
      </c>
    </row>
    <row r="4" spans="1:6" s="6" customFormat="1" ht="35.25" customHeight="1">
      <c r="A4" s="14" t="s">
        <v>10</v>
      </c>
      <c r="B4" s="14" t="s">
        <v>8</v>
      </c>
      <c r="C4" s="14" t="s">
        <v>9</v>
      </c>
      <c r="D4" s="14" t="s">
        <v>58</v>
      </c>
      <c r="E4" s="14" t="s">
        <v>59</v>
      </c>
      <c r="F4" s="14" t="s">
        <v>60</v>
      </c>
    </row>
    <row r="5" spans="1:6" s="6" customFormat="1" ht="15">
      <c r="A5" s="14">
        <v>1</v>
      </c>
      <c r="B5" s="14">
        <v>2</v>
      </c>
      <c r="C5" s="14">
        <v>3</v>
      </c>
      <c r="D5" s="14">
        <v>4</v>
      </c>
      <c r="E5" s="14"/>
      <c r="F5" s="14">
        <v>5</v>
      </c>
    </row>
    <row r="6" spans="1:6" s="8" customFormat="1" ht="12.75">
      <c r="A6" s="35" t="s">
        <v>11</v>
      </c>
      <c r="B6" s="36" t="s">
        <v>12</v>
      </c>
      <c r="C6" s="36" t="s">
        <v>13</v>
      </c>
      <c r="D6" s="42">
        <f>D7+D8+D9</f>
        <v>3223.9700000000003</v>
      </c>
      <c r="E6" s="42">
        <f>E7+E8</f>
        <v>3173.5505999999996</v>
      </c>
      <c r="F6" s="43">
        <f>E6/D6*100</f>
        <v>98.43610827644176</v>
      </c>
    </row>
    <row r="7" spans="1:6" s="22" customFormat="1" ht="26.25">
      <c r="A7" s="44" t="s">
        <v>55</v>
      </c>
      <c r="B7" s="16" t="s">
        <v>12</v>
      </c>
      <c r="C7" s="16" t="s">
        <v>14</v>
      </c>
      <c r="D7" s="43">
        <v>600.32</v>
      </c>
      <c r="E7" s="43">
        <v>580.56458</v>
      </c>
      <c r="F7" s="43">
        <f>E7/D7*100</f>
        <v>96.7091851012793</v>
      </c>
    </row>
    <row r="8" spans="1:6" s="7" customFormat="1" ht="41.25" customHeight="1">
      <c r="A8" s="44" t="s">
        <v>56</v>
      </c>
      <c r="B8" s="16" t="s">
        <v>12</v>
      </c>
      <c r="C8" s="16" t="s">
        <v>16</v>
      </c>
      <c r="D8" s="45">
        <v>2598.65</v>
      </c>
      <c r="E8" s="45">
        <v>2592.98602</v>
      </c>
      <c r="F8" s="43">
        <f>E8/D8*100</f>
        <v>99.78204144459623</v>
      </c>
    </row>
    <row r="9" spans="1:6" s="7" customFormat="1" ht="20.25" customHeight="1">
      <c r="A9" s="44" t="s">
        <v>100</v>
      </c>
      <c r="B9" s="16"/>
      <c r="C9" s="16"/>
      <c r="D9" s="45">
        <v>25</v>
      </c>
      <c r="E9" s="45">
        <v>0</v>
      </c>
      <c r="F9" s="43"/>
    </row>
    <row r="10" spans="1:6" s="7" customFormat="1" ht="26.25">
      <c r="A10" s="46" t="s">
        <v>67</v>
      </c>
      <c r="B10" s="16" t="s">
        <v>15</v>
      </c>
      <c r="C10" s="16" t="s">
        <v>13</v>
      </c>
      <c r="D10" s="45">
        <f>D11</f>
        <v>10</v>
      </c>
      <c r="E10" s="45">
        <f>E11</f>
        <v>10</v>
      </c>
      <c r="F10" s="43">
        <f>F11</f>
        <v>100</v>
      </c>
    </row>
    <row r="11" spans="1:6" s="7" customFormat="1" ht="26.25">
      <c r="A11" s="44" t="s">
        <v>68</v>
      </c>
      <c r="B11" s="16" t="s">
        <v>15</v>
      </c>
      <c r="C11" s="16" t="s">
        <v>53</v>
      </c>
      <c r="D11" s="45">
        <v>10</v>
      </c>
      <c r="E11" s="45">
        <v>10</v>
      </c>
      <c r="F11" s="43">
        <f>E11/D11*100</f>
        <v>100</v>
      </c>
    </row>
    <row r="12" spans="1:6" s="7" customFormat="1" ht="12.75">
      <c r="A12" s="46" t="s">
        <v>54</v>
      </c>
      <c r="B12" s="16" t="s">
        <v>16</v>
      </c>
      <c r="C12" s="16" t="s">
        <v>13</v>
      </c>
      <c r="D12" s="45">
        <f>D14+D13</f>
        <v>6950.53</v>
      </c>
      <c r="E12" s="45">
        <f>E14+E13</f>
        <v>3164.19415</v>
      </c>
      <c r="F12" s="43">
        <f>E12/D12*100</f>
        <v>45.52450172864515</v>
      </c>
    </row>
    <row r="13" spans="1:6" s="7" customFormat="1" ht="12.75">
      <c r="A13" s="44" t="s">
        <v>86</v>
      </c>
      <c r="B13" s="16" t="s">
        <v>16</v>
      </c>
      <c r="C13" s="16" t="s">
        <v>85</v>
      </c>
      <c r="D13" s="45">
        <v>2</v>
      </c>
      <c r="E13" s="45">
        <v>0</v>
      </c>
      <c r="F13" s="43">
        <f>E13/D13*100</f>
        <v>0</v>
      </c>
    </row>
    <row r="14" spans="1:6" s="7" customFormat="1" ht="12.75">
      <c r="A14" s="44" t="s">
        <v>57</v>
      </c>
      <c r="B14" s="16" t="s">
        <v>16</v>
      </c>
      <c r="C14" s="16" t="s">
        <v>53</v>
      </c>
      <c r="D14" s="45">
        <v>6948.53</v>
      </c>
      <c r="E14" s="45">
        <v>3164.19415</v>
      </c>
      <c r="F14" s="43">
        <f aca="true" t="shared" si="0" ref="F14:F22">E14/D14*100</f>
        <v>45.53760507618158</v>
      </c>
    </row>
    <row r="15" spans="1:6" s="9" customFormat="1" ht="12.75">
      <c r="A15" s="35" t="s">
        <v>20</v>
      </c>
      <c r="B15" s="36" t="s">
        <v>17</v>
      </c>
      <c r="C15" s="36" t="s">
        <v>13</v>
      </c>
      <c r="D15" s="42">
        <f>D17+D16</f>
        <v>1641.51</v>
      </c>
      <c r="E15" s="42">
        <f>E17+E16</f>
        <v>1639.20567</v>
      </c>
      <c r="F15" s="43">
        <f t="shared" si="0"/>
        <v>99.85962132426852</v>
      </c>
    </row>
    <row r="16" spans="1:6" s="9" customFormat="1" ht="12.75">
      <c r="A16" s="54" t="s">
        <v>77</v>
      </c>
      <c r="B16" s="55" t="s">
        <v>17</v>
      </c>
      <c r="C16" s="55" t="s">
        <v>14</v>
      </c>
      <c r="D16" s="56">
        <v>417.47</v>
      </c>
      <c r="E16" s="56">
        <v>417.4698</v>
      </c>
      <c r="F16" s="43">
        <f t="shared" si="0"/>
        <v>99.99995209236592</v>
      </c>
    </row>
    <row r="17" spans="1:6" ht="12.75">
      <c r="A17" s="47" t="s">
        <v>35</v>
      </c>
      <c r="B17" s="16" t="s">
        <v>17</v>
      </c>
      <c r="C17" s="16" t="s">
        <v>15</v>
      </c>
      <c r="D17" s="58">
        <v>1224.04</v>
      </c>
      <c r="E17" s="58">
        <v>1221.73587</v>
      </c>
      <c r="F17" s="43">
        <f t="shared" si="0"/>
        <v>99.81176023659357</v>
      </c>
    </row>
    <row r="18" spans="1:6" s="10" customFormat="1" ht="12.75">
      <c r="A18" s="35" t="s">
        <v>70</v>
      </c>
      <c r="B18" s="36" t="s">
        <v>18</v>
      </c>
      <c r="C18" s="36" t="s">
        <v>13</v>
      </c>
      <c r="D18" s="42">
        <f>D19</f>
        <v>2337.99</v>
      </c>
      <c r="E18" s="42">
        <f>E19</f>
        <v>2337.991</v>
      </c>
      <c r="F18" s="43">
        <f t="shared" si="0"/>
        <v>100.0000427717826</v>
      </c>
    </row>
    <row r="19" spans="1:6" ht="12.75">
      <c r="A19" s="47" t="s">
        <v>21</v>
      </c>
      <c r="B19" s="16" t="s">
        <v>18</v>
      </c>
      <c r="C19" s="16" t="s">
        <v>12</v>
      </c>
      <c r="D19" s="45">
        <v>2337.99</v>
      </c>
      <c r="E19" s="45">
        <v>2337.991</v>
      </c>
      <c r="F19" s="43">
        <f t="shared" si="0"/>
        <v>100.0000427717826</v>
      </c>
    </row>
    <row r="20" spans="1:6" s="10" customFormat="1" ht="12.75">
      <c r="A20" s="35" t="s">
        <v>47</v>
      </c>
      <c r="B20" s="36" t="s">
        <v>19</v>
      </c>
      <c r="C20" s="36" t="s">
        <v>13</v>
      </c>
      <c r="D20" s="42">
        <f>D21</f>
        <v>312.29</v>
      </c>
      <c r="E20" s="42">
        <f>E21</f>
        <v>312.28399</v>
      </c>
      <c r="F20" s="43">
        <f t="shared" si="0"/>
        <v>99.99807550674052</v>
      </c>
    </row>
    <row r="21" spans="1:6" s="23" customFormat="1" ht="12.75">
      <c r="A21" s="47" t="s">
        <v>69</v>
      </c>
      <c r="B21" s="16" t="s">
        <v>19</v>
      </c>
      <c r="C21" s="16" t="s">
        <v>14</v>
      </c>
      <c r="D21" s="43">
        <v>312.29</v>
      </c>
      <c r="E21" s="43">
        <v>312.28399</v>
      </c>
      <c r="F21" s="43">
        <f t="shared" si="0"/>
        <v>99.99807550674052</v>
      </c>
    </row>
    <row r="22" spans="1:6" ht="12.75">
      <c r="A22" s="35" t="s">
        <v>22</v>
      </c>
      <c r="B22" s="36"/>
      <c r="C22" s="36"/>
      <c r="D22" s="41">
        <f>D6+D10+D12+D15+D18+D20+E28</f>
        <v>14476.29</v>
      </c>
      <c r="E22" s="41">
        <f>E6+E10+E12+E15+E18+E20+F28</f>
        <v>10637.22541</v>
      </c>
      <c r="F22" s="43">
        <f t="shared" si="0"/>
        <v>73.4803282470854</v>
      </c>
    </row>
    <row r="23" ht="12.75">
      <c r="F23" s="21"/>
    </row>
    <row r="25" spans="1:6" s="10" customFormat="1" ht="12.75">
      <c r="A25" s="1"/>
      <c r="B25" s="17"/>
      <c r="C25" s="17"/>
      <c r="D25" s="17"/>
      <c r="E25" s="17"/>
      <c r="F25" s="15"/>
    </row>
  </sheetData>
  <sheetProtection/>
  <mergeCells count="2">
    <mergeCell ref="A2:F2"/>
    <mergeCell ref="D1:F1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Бухгалтерия</cp:lastModifiedBy>
  <cp:lastPrinted>2019-06-10T14:32:11Z</cp:lastPrinted>
  <dcterms:created xsi:type="dcterms:W3CDTF">2005-10-31T07:03:47Z</dcterms:created>
  <dcterms:modified xsi:type="dcterms:W3CDTF">2019-06-10T14:36:19Z</dcterms:modified>
  <cp:category/>
  <cp:version/>
  <cp:contentType/>
  <cp:contentStatus/>
</cp:coreProperties>
</file>