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2120" windowHeight="7872" tabRatio="728" activeTab="0"/>
  </bookViews>
  <sheets>
    <sheet name="2018" sheetId="1" r:id="rId1"/>
  </sheets>
  <definedNames>
    <definedName name="п" localSheetId="0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<sst xmlns="http://schemas.openxmlformats.org/spreadsheetml/2006/main" count="371" uniqueCount="103">
  <si>
    <t>ВСЕГО РАСХОДОВ</t>
  </si>
  <si>
    <t>Наименование показателей</t>
  </si>
  <si>
    <t>3</t>
  </si>
  <si>
    <t>4</t>
  </si>
  <si>
    <t>5</t>
  </si>
  <si>
    <t>Раздел</t>
  </si>
  <si>
    <t>Подраздел</t>
  </si>
  <si>
    <t>Целевая статья</t>
  </si>
  <si>
    <t>Вид расходов</t>
  </si>
  <si>
    <t>6</t>
  </si>
  <si>
    <t>(тыс. рублей)</t>
  </si>
  <si>
    <t>Главный распорядитель бюджетных средств</t>
  </si>
  <si>
    <t>7</t>
  </si>
  <si>
    <t>Администрация Усть-Канского сельского поселения</t>
  </si>
  <si>
    <t>801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</si>
  <si>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</si>
  <si>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</si>
  <si>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</si>
  <si>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</si>
  <si>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</si>
  <si>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</si>
  <si>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Материально-техническое обеспечение администрации Усть-Канского сельского поселения</t>
  </si>
  <si>
    <t>244</t>
  </si>
  <si>
    <t>Прочая закупка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</si>
  <si>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</si>
  <si>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</si>
  <si>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</t>
  </si>
  <si>
    <t>03</t>
  </si>
  <si>
    <t>Иные закупки товаров, работ и услуг для обеспечения государственных (муниципальных) нужд</t>
  </si>
  <si>
    <t>240</t>
  </si>
  <si>
    <t>120</t>
  </si>
  <si>
    <t>05</t>
  </si>
  <si>
    <t>Жилищно-коммунальное хозяйство</t>
  </si>
  <si>
    <t>Благоустройство</t>
  </si>
  <si>
    <t>08</t>
  </si>
  <si>
    <t>Культура, кинемотография</t>
  </si>
  <si>
    <t>Культура</t>
  </si>
  <si>
    <t>Иные межбюджетные трансферты</t>
  </si>
  <si>
    <t>540</t>
  </si>
  <si>
    <t>Физическая культура и спорт</t>
  </si>
  <si>
    <t>Непрограммные направления деятельности администрации Усть-Канского сельского поселения</t>
  </si>
  <si>
    <t>Повышение уровня благоустройства территории в рамках подпрограммы "Устойчивое развитие систем жизнеобеспечения" муниципальной программы Усть-Канского сельского поселения "Комплексное развитие территории сельского поселения</t>
  </si>
  <si>
    <t>Развитие физической культуры и спорта в рамках подпрограммы "Развитие социально-культурной сферы" муниципальной программы Усть-Канского сельского поселения "Комплексное развитие территории сельского поселения"</t>
  </si>
  <si>
    <t>Высшее должностное лицо Усть-Канского сельского поселения</t>
  </si>
  <si>
    <t>Межбюджетные трансферты передаваемые бюджету муниципального района на финансовое обеспечение полномочий в рамках подпрограммы «Развитие социально-культурной сферы» муниципальной программы Усть-Канского сельского поселения  «Комплексное развитие территории сельского поселения»</t>
  </si>
  <si>
    <t>09</t>
  </si>
  <si>
    <t>Организация утилизации и переработки бытовых и промышленных отходов</t>
  </si>
  <si>
    <t>06</t>
  </si>
  <si>
    <t>Национальная экономика</t>
  </si>
  <si>
    <t>Водное хозяйство</t>
  </si>
  <si>
    <t>Осуществление мероприятий по обеспечению безопасности людей на водных объектах,охране их жизни и здоровья</t>
  </si>
  <si>
    <t xml:space="preserve">Национальная безопасность и правоохранительная деятельность </t>
  </si>
  <si>
    <t>Защита населения и территоррии от чрезвычайных ситуаций природного и техногенного характера,гражданская оборона</t>
  </si>
  <si>
    <t>Участие в предупреждении и ликвидации последствий чрезвычайных ситуаций в границах поселений</t>
  </si>
  <si>
    <t>Коммунальное хозяйство</t>
  </si>
  <si>
    <t>990А008190</t>
  </si>
  <si>
    <t>0110100190</t>
  </si>
  <si>
    <t>9900008100</t>
  </si>
  <si>
    <t>9900008000</t>
  </si>
  <si>
    <t>990А008110</t>
  </si>
  <si>
    <t>0120200190</t>
  </si>
  <si>
    <t>0110300190</t>
  </si>
  <si>
    <t>0110400190</t>
  </si>
  <si>
    <t>0120100M01</t>
  </si>
  <si>
    <t>0120200110</t>
  </si>
  <si>
    <t>Массовый спорт</t>
  </si>
  <si>
    <t>Дорожное хозяйство (дорожные фонды)</t>
  </si>
  <si>
    <t>0420200Д00</t>
  </si>
  <si>
    <t>Развитие транспортной инфраструктуры на территоррии МО "Усть-Канский район"</t>
  </si>
  <si>
    <t>Мероприятия по грантовой поддержке местных инициатив граждан, проживающих в сельской местности</t>
  </si>
  <si>
    <t>утверждено</t>
  </si>
  <si>
    <t>исполнено</t>
  </si>
  <si>
    <t>% исполнения</t>
  </si>
  <si>
    <t>Ведомственная структура расходов бюджета муниципального образования "Усть-Канское сельское поселение" на 2018 г</t>
  </si>
  <si>
    <t>Приложение 3
к решению «Об исполнении бюджета муниципального образования "Усть-Канское сельское поселение"на 2018 год"</t>
  </si>
  <si>
    <t>Премии и гранты</t>
  </si>
  <si>
    <t>350</t>
  </si>
  <si>
    <t>300</t>
  </si>
  <si>
    <t>Социальное обеспечение и иные выплаты населению</t>
  </si>
  <si>
    <t>123</t>
  </si>
  <si>
    <t>Иные выплаты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</si>
  <si>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121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</si>
  <si>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</si>
  <si>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</si>
  <si>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государственных (муниципальных) органов </t>
  </si>
  <si>
    <t>Расходы на выплаты персоналу государственных (муниципальных) органов</t>
  </si>
  <si>
    <t>01202S8500</t>
  </si>
  <si>
    <t>0120200000</t>
  </si>
  <si>
    <t>870</t>
  </si>
  <si>
    <t>Резервные средства</t>
  </si>
  <si>
    <t>Резервные фонды</t>
  </si>
  <si>
    <t>990000Ш200</t>
  </si>
  <si>
    <t>242</t>
  </si>
  <si>
    <t>Закупка товаров, работ и услуг в сфере информационно-коммуникационных технологий</t>
  </si>
  <si>
    <t>851</t>
  </si>
  <si>
    <t>852</t>
  </si>
  <si>
    <t>853</t>
  </si>
  <si>
    <t>Уплата налогов на имущество организаций и земельный налог</t>
  </si>
  <si>
    <t>Уплата  прочих налогов, сборов</t>
  </si>
  <si>
    <t>Уплата иных платежей</t>
  </si>
  <si>
    <t>990А000000</t>
  </si>
  <si>
    <t>990А0S8500</t>
  </si>
  <si>
    <t>03102S8500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</si>
</sst>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i/>
      <sz val="10"/>
      <color indexed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top"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wrapText="1"/>
    </xf>
    <xf numFmtId="0" fontId="9" fillId="0" borderId="11" xfId="0" applyFont="1" applyBorder="1" applyAlignment="1">
      <alignment horizontal="justify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justify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justify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/>
    </xf>
    <xf numFmtId="0" fontId="12" fillId="10" borderId="10" xfId="0" applyFont="1" applyFill="1" applyBorder="1" applyAlignment="1">
      <alignment horizontal="justify" wrapText="1"/>
    </xf>
    <xf numFmtId="49" fontId="12" fillId="10" borderId="10" xfId="0" applyNumberFormat="1" applyFont="1" applyFill="1" applyBorder="1" applyAlignment="1">
      <alignment horizontal="center" vertical="center" wrapText="1"/>
    </xf>
    <xf numFmtId="2" fontId="12" fillId="10" borderId="10" xfId="0" applyNumberFormat="1" applyFont="1" applyFill="1" applyBorder="1" applyAlignment="1">
      <alignment horizontal="center" vertical="center" wrapText="1"/>
    </xf>
    <xf numFmtId="49" fontId="12" fillId="10" borderId="10" xfId="0" applyNumberFormat="1" applyFont="1" applyFill="1" applyBorder="1" applyAlignment="1">
      <alignment horizontal="justify" vertical="top" wrapText="1"/>
    </xf>
    <xf numFmtId="49" fontId="12" fillId="10" borderId="10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horizontal="right" wrapText="1"/>
    </xf>
    <xf numFmtId="0" fontId="10" fillId="0" borderId="0" xfId="0" applyFont="1" applyFill="1" applyAlignment="1">
      <alignment horizontal="center" vertical="top" wrapText="1"/>
    </xf>
    <xf numFmtId="0" fontId="11" fillId="0" borderId="15" xfId="0" applyFont="1" applyFill="1" applyBorder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PageLayoutView="0" workbookViewId="0" topLeftCell="A62">
      <selection activeCell="H84" sqref="H84"/>
    </sheetView>
  </sheetViews>
  <sheetFormatPr defaultColWidth="9.00390625" defaultRowHeight="12.75"/>
  <cols>
    <col min="1" max="1" width="48.50390625" style="1" customWidth="1"/>
    <col min="2" max="2" width="11.25390625" style="2" customWidth="1"/>
    <col min="3" max="3" width="6.00390625" style="2" customWidth="1"/>
    <col min="4" max="4" width="6.50390625" style="2" customWidth="1"/>
    <col min="5" max="5" width="13.50390625" style="2" customWidth="1"/>
    <col min="6" max="6" width="7.50390625" style="2" customWidth="1"/>
    <col min="7" max="7" width="10.375" style="2" customWidth="1"/>
    <col min="8" max="8" width="13.625" style="2" customWidth="1"/>
    <col min="9" max="9" width="10.375" style="2" customWidth="1"/>
    <col min="10" max="10" width="14.875" style="2" customWidth="1"/>
    <col min="11" max="16384" width="9.125" style="3" customWidth="1"/>
  </cols>
  <sheetData>
    <row r="1" spans="5:10" ht="36" customHeight="1">
      <c r="E1" s="35" t="s">
        <v>74</v>
      </c>
      <c r="F1" s="35"/>
      <c r="G1" s="35"/>
      <c r="H1" s="35"/>
      <c r="I1" s="35"/>
      <c r="J1" s="28"/>
    </row>
    <row r="2" spans="1:10" s="5" customFormat="1" ht="23.25" customHeight="1">
      <c r="A2" s="36" t="s">
        <v>73</v>
      </c>
      <c r="B2" s="36"/>
      <c r="C2" s="36"/>
      <c r="D2" s="36"/>
      <c r="E2" s="36"/>
      <c r="F2" s="36"/>
      <c r="G2" s="36"/>
      <c r="H2" s="36"/>
      <c r="I2" s="36"/>
      <c r="J2" s="29"/>
    </row>
    <row r="3" spans="1:10" s="4" customFormat="1" ht="12.75">
      <c r="A3" s="7"/>
      <c r="B3" s="7"/>
      <c r="C3" s="7"/>
      <c r="D3" s="7"/>
      <c r="E3" s="37" t="s">
        <v>10</v>
      </c>
      <c r="F3" s="37"/>
      <c r="G3" s="37"/>
      <c r="H3" s="37"/>
      <c r="I3" s="37"/>
      <c r="J3" s="8"/>
    </row>
    <row r="4" spans="1:9" s="6" customFormat="1" ht="45.75" customHeight="1">
      <c r="A4" s="10" t="s">
        <v>1</v>
      </c>
      <c r="B4" s="9" t="s">
        <v>11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70</v>
      </c>
      <c r="H4" s="9" t="s">
        <v>71</v>
      </c>
      <c r="I4" s="10" t="s">
        <v>72</v>
      </c>
    </row>
    <row r="5" spans="1:9" s="4" customFormat="1" ht="12.75" customHeight="1">
      <c r="A5" s="10">
        <v>2</v>
      </c>
      <c r="B5" s="9" t="s">
        <v>2</v>
      </c>
      <c r="C5" s="9" t="s">
        <v>3</v>
      </c>
      <c r="D5" s="9" t="s">
        <v>4</v>
      </c>
      <c r="E5" s="9" t="s">
        <v>9</v>
      </c>
      <c r="F5" s="9" t="s">
        <v>12</v>
      </c>
      <c r="G5" s="10">
        <v>8</v>
      </c>
      <c r="H5" s="10"/>
      <c r="I5" s="10">
        <v>9</v>
      </c>
    </row>
    <row r="6" spans="1:9" s="4" customFormat="1" ht="20.25" customHeight="1">
      <c r="A6" s="11" t="s">
        <v>13</v>
      </c>
      <c r="B6" s="12" t="s">
        <v>14</v>
      </c>
      <c r="C6" s="12"/>
      <c r="D6" s="12"/>
      <c r="E6" s="12"/>
      <c r="F6" s="12"/>
      <c r="G6" s="13"/>
      <c r="H6" s="13"/>
      <c r="I6" s="13"/>
    </row>
    <row r="7" spans="1:9" s="4" customFormat="1" ht="20.25" customHeight="1">
      <c r="A7" s="33" t="s">
        <v>16</v>
      </c>
      <c r="B7" s="31" t="s">
        <v>14</v>
      </c>
      <c r="C7" s="31" t="s">
        <v>15</v>
      </c>
      <c r="D7" s="31"/>
      <c r="E7" s="31"/>
      <c r="F7" s="31"/>
      <c r="G7" s="32">
        <f>G8+G14+G30</f>
        <v>3223.97315</v>
      </c>
      <c r="H7" s="32">
        <f>H8+H14+H30</f>
        <v>3173.5505999999996</v>
      </c>
      <c r="I7" s="32">
        <f>H7/G7*100</f>
        <v>98.4360120989221</v>
      </c>
    </row>
    <row r="8" spans="1:9" s="4" customFormat="1" ht="29.25" customHeight="1">
      <c r="A8" s="33" t="s">
        <v>18</v>
      </c>
      <c r="B8" s="31" t="s">
        <v>14</v>
      </c>
      <c r="C8" s="31" t="s">
        <v>15</v>
      </c>
      <c r="D8" s="31" t="s">
        <v>17</v>
      </c>
      <c r="E8" s="31"/>
      <c r="F8" s="31"/>
      <c r="G8" s="32">
        <f>G9</f>
        <v>600.31996</v>
      </c>
      <c r="H8" s="32">
        <f>H9</f>
        <v>580.56458</v>
      </c>
      <c r="I8" s="32">
        <f aca="true" t="shared" si="0" ref="I8:I74">H8/G8*100</f>
        <v>96.70919154512202</v>
      </c>
    </row>
    <row r="9" spans="1:9" s="4" customFormat="1" ht="20.25">
      <c r="A9" s="22" t="s">
        <v>40</v>
      </c>
      <c r="B9" s="9" t="s">
        <v>14</v>
      </c>
      <c r="C9" s="9" t="s">
        <v>15</v>
      </c>
      <c r="D9" s="9" t="s">
        <v>17</v>
      </c>
      <c r="E9" s="9" t="s">
        <v>58</v>
      </c>
      <c r="F9" s="9"/>
      <c r="G9" s="16">
        <f>G10</f>
        <v>600.31996</v>
      </c>
      <c r="H9" s="16">
        <f>H10</f>
        <v>580.56458</v>
      </c>
      <c r="I9" s="14">
        <f t="shared" si="0"/>
        <v>96.70919154512202</v>
      </c>
    </row>
    <row r="10" spans="1:9" s="4" customFormat="1" ht="17.25" customHeight="1">
      <c r="A10" s="22" t="s">
        <v>43</v>
      </c>
      <c r="B10" s="9" t="s">
        <v>14</v>
      </c>
      <c r="C10" s="9" t="s">
        <v>15</v>
      </c>
      <c r="D10" s="9" t="s">
        <v>17</v>
      </c>
      <c r="E10" s="9" t="s">
        <v>57</v>
      </c>
      <c r="F10" s="9"/>
      <c r="G10" s="16">
        <f>G11</f>
        <v>600.31996</v>
      </c>
      <c r="H10" s="16">
        <f>H11</f>
        <v>580.56458</v>
      </c>
      <c r="I10" s="14">
        <f t="shared" si="0"/>
        <v>96.70919154512202</v>
      </c>
    </row>
    <row r="11" spans="1:9" s="4" customFormat="1" ht="21.75" customHeight="1">
      <c r="A11" s="21" t="s">
        <v>85</v>
      </c>
      <c r="B11" s="9" t="s">
        <v>14</v>
      </c>
      <c r="C11" s="9" t="s">
        <v>15</v>
      </c>
      <c r="D11" s="9" t="s">
        <v>17</v>
      </c>
      <c r="E11" s="9" t="s">
        <v>57</v>
      </c>
      <c r="F11" s="9" t="s">
        <v>30</v>
      </c>
      <c r="G11" s="16">
        <f>G12+G13</f>
        <v>600.31996</v>
      </c>
      <c r="H11" s="16">
        <f>H12+H13</f>
        <v>580.56458</v>
      </c>
      <c r="I11" s="14">
        <f t="shared" si="0"/>
        <v>96.70919154512202</v>
      </c>
    </row>
    <row r="12" spans="1:9" s="4" customFormat="1" ht="16.5" customHeight="1">
      <c r="A12" s="21" t="s">
        <v>84</v>
      </c>
      <c r="B12" s="9" t="s">
        <v>14</v>
      </c>
      <c r="C12" s="9" t="s">
        <v>15</v>
      </c>
      <c r="D12" s="9" t="s">
        <v>17</v>
      </c>
      <c r="E12" s="9" t="s">
        <v>57</v>
      </c>
      <c r="F12" s="9" t="s">
        <v>81</v>
      </c>
      <c r="G12" s="16">
        <v>462.86157</v>
      </c>
      <c r="H12" s="16">
        <v>446.59096</v>
      </c>
      <c r="I12" s="14">
        <f t="shared" si="0"/>
        <v>96.4847783755303</v>
      </c>
    </row>
    <row r="13" spans="1:9" s="4" customFormat="1" ht="36" customHeight="1">
      <c r="A13" s="21" t="s">
        <v>83</v>
      </c>
      <c r="B13" s="9" t="s">
        <v>14</v>
      </c>
      <c r="C13" s="9" t="s">
        <v>15</v>
      </c>
      <c r="D13" s="9" t="s">
        <v>17</v>
      </c>
      <c r="E13" s="9" t="s">
        <v>57</v>
      </c>
      <c r="F13" s="9" t="s">
        <v>82</v>
      </c>
      <c r="G13" s="16">
        <v>137.45839</v>
      </c>
      <c r="H13" s="16">
        <v>133.97362</v>
      </c>
      <c r="I13" s="14">
        <f t="shared" si="0"/>
        <v>97.46485463710145</v>
      </c>
    </row>
    <row r="14" spans="1:9" s="4" customFormat="1" ht="30">
      <c r="A14" s="34" t="s">
        <v>20</v>
      </c>
      <c r="B14" s="31" t="s">
        <v>14</v>
      </c>
      <c r="C14" s="31" t="s">
        <v>15</v>
      </c>
      <c r="D14" s="31" t="s">
        <v>19</v>
      </c>
      <c r="E14" s="31"/>
      <c r="F14" s="31"/>
      <c r="G14" s="32">
        <f>G15</f>
        <v>2598.65319</v>
      </c>
      <c r="H14" s="32">
        <f>H15</f>
        <v>2592.98602</v>
      </c>
      <c r="I14" s="32">
        <f t="shared" si="0"/>
        <v>99.78191895625748</v>
      </c>
    </row>
    <row r="15" spans="1:9" s="4" customFormat="1" ht="20.25">
      <c r="A15" s="23" t="s">
        <v>40</v>
      </c>
      <c r="B15" s="9" t="s">
        <v>14</v>
      </c>
      <c r="C15" s="9" t="s">
        <v>15</v>
      </c>
      <c r="D15" s="9" t="s">
        <v>19</v>
      </c>
      <c r="E15" s="9" t="s">
        <v>100</v>
      </c>
      <c r="F15" s="9"/>
      <c r="G15" s="16">
        <f>G16</f>
        <v>2598.65319</v>
      </c>
      <c r="H15" s="16">
        <f>H16</f>
        <v>2592.98602</v>
      </c>
      <c r="I15" s="14">
        <f t="shared" si="0"/>
        <v>99.78191895625748</v>
      </c>
    </row>
    <row r="16" spans="1:9" s="4" customFormat="1" ht="20.25">
      <c r="A16" s="22" t="s">
        <v>21</v>
      </c>
      <c r="B16" s="9" t="s">
        <v>14</v>
      </c>
      <c r="C16" s="9" t="s">
        <v>15</v>
      </c>
      <c r="D16" s="9" t="s">
        <v>19</v>
      </c>
      <c r="E16" s="9" t="s">
        <v>100</v>
      </c>
      <c r="F16" s="9"/>
      <c r="G16" s="16">
        <f>G17+G20+G23+G27</f>
        <v>2598.65319</v>
      </c>
      <c r="H16" s="16">
        <f>H17+H20+H23+H27</f>
        <v>2592.98602</v>
      </c>
      <c r="I16" s="14">
        <f t="shared" si="0"/>
        <v>99.78191895625748</v>
      </c>
    </row>
    <row r="17" spans="1:9" s="4" customFormat="1" ht="24.75" customHeight="1">
      <c r="A17" s="21" t="s">
        <v>85</v>
      </c>
      <c r="B17" s="9" t="s">
        <v>14</v>
      </c>
      <c r="C17" s="9" t="s">
        <v>15</v>
      </c>
      <c r="D17" s="9" t="s">
        <v>19</v>
      </c>
      <c r="E17" s="9" t="s">
        <v>59</v>
      </c>
      <c r="F17" s="9" t="s">
        <v>30</v>
      </c>
      <c r="G17" s="16">
        <f>G18+G19</f>
        <v>1788.84163</v>
      </c>
      <c r="H17" s="16">
        <f>H18+H19</f>
        <v>1788.84163</v>
      </c>
      <c r="I17" s="14">
        <f t="shared" si="0"/>
        <v>100</v>
      </c>
    </row>
    <row r="18" spans="1:9" s="4" customFormat="1" ht="14.25" customHeight="1">
      <c r="A18" s="21" t="s">
        <v>84</v>
      </c>
      <c r="B18" s="9" t="s">
        <v>14</v>
      </c>
      <c r="C18" s="9" t="s">
        <v>15</v>
      </c>
      <c r="D18" s="9" t="s">
        <v>19</v>
      </c>
      <c r="E18" s="9" t="s">
        <v>59</v>
      </c>
      <c r="F18" s="9" t="s">
        <v>81</v>
      </c>
      <c r="G18" s="16">
        <v>1365.15151</v>
      </c>
      <c r="H18" s="16">
        <v>1365.15151</v>
      </c>
      <c r="I18" s="14">
        <f t="shared" si="0"/>
        <v>100</v>
      </c>
    </row>
    <row r="19" spans="1:9" s="4" customFormat="1" ht="33.75" customHeight="1">
      <c r="A19" s="21" t="s">
        <v>83</v>
      </c>
      <c r="B19" s="9" t="s">
        <v>14</v>
      </c>
      <c r="C19" s="9" t="s">
        <v>15</v>
      </c>
      <c r="D19" s="9" t="s">
        <v>19</v>
      </c>
      <c r="E19" s="9" t="s">
        <v>59</v>
      </c>
      <c r="F19" s="9" t="s">
        <v>82</v>
      </c>
      <c r="G19" s="16">
        <v>423.69012</v>
      </c>
      <c r="H19" s="16">
        <v>423.69012</v>
      </c>
      <c r="I19" s="14">
        <f t="shared" si="0"/>
        <v>100</v>
      </c>
    </row>
    <row r="20" spans="1:9" s="4" customFormat="1" ht="21">
      <c r="A20" s="21" t="s">
        <v>28</v>
      </c>
      <c r="B20" s="9" t="s">
        <v>14</v>
      </c>
      <c r="C20" s="9" t="s">
        <v>15</v>
      </c>
      <c r="D20" s="9" t="s">
        <v>19</v>
      </c>
      <c r="E20" s="9" t="s">
        <v>55</v>
      </c>
      <c r="F20" s="9" t="s">
        <v>29</v>
      </c>
      <c r="G20" s="16">
        <f>G21+G22</f>
        <v>400.44266</v>
      </c>
      <c r="H20" s="16">
        <f>H21+H22</f>
        <v>400.44266</v>
      </c>
      <c r="I20" s="14">
        <f t="shared" si="0"/>
        <v>100</v>
      </c>
    </row>
    <row r="21" spans="1:9" s="4" customFormat="1" ht="21">
      <c r="A21" s="21" t="s">
        <v>93</v>
      </c>
      <c r="B21" s="9" t="s">
        <v>14</v>
      </c>
      <c r="C21" s="9" t="s">
        <v>15</v>
      </c>
      <c r="D21" s="9" t="s">
        <v>19</v>
      </c>
      <c r="E21" s="9" t="s">
        <v>55</v>
      </c>
      <c r="F21" s="9" t="s">
        <v>92</v>
      </c>
      <c r="G21" s="16">
        <v>125.03141</v>
      </c>
      <c r="H21" s="16">
        <v>125.03141</v>
      </c>
      <c r="I21" s="14">
        <f t="shared" si="0"/>
        <v>100</v>
      </c>
    </row>
    <row r="22" spans="1:9" s="4" customFormat="1" ht="21">
      <c r="A22" s="21" t="s">
        <v>23</v>
      </c>
      <c r="B22" s="9" t="s">
        <v>14</v>
      </c>
      <c r="C22" s="9" t="s">
        <v>15</v>
      </c>
      <c r="D22" s="9" t="s">
        <v>19</v>
      </c>
      <c r="E22" s="9" t="s">
        <v>55</v>
      </c>
      <c r="F22" s="9" t="s">
        <v>22</v>
      </c>
      <c r="G22" s="16">
        <v>275.41125</v>
      </c>
      <c r="H22" s="16">
        <v>275.41125</v>
      </c>
      <c r="I22" s="14">
        <f t="shared" si="0"/>
        <v>100</v>
      </c>
    </row>
    <row r="23" spans="1:9" s="4" customFormat="1" ht="12.75">
      <c r="A23" s="21" t="s">
        <v>25</v>
      </c>
      <c r="B23" s="9" t="s">
        <v>14</v>
      </c>
      <c r="C23" s="9" t="s">
        <v>15</v>
      </c>
      <c r="D23" s="9" t="s">
        <v>19</v>
      </c>
      <c r="E23" s="9" t="s">
        <v>55</v>
      </c>
      <c r="F23" s="9" t="s">
        <v>24</v>
      </c>
      <c r="G23" s="16">
        <f>G24+G25+G26</f>
        <v>203.26618000000002</v>
      </c>
      <c r="H23" s="16">
        <f>H24+H25+H26</f>
        <v>197.59901000000002</v>
      </c>
      <c r="I23" s="14">
        <f t="shared" si="0"/>
        <v>97.21194642414198</v>
      </c>
    </row>
    <row r="24" spans="1:9" s="4" customFormat="1" ht="12.75">
      <c r="A24" s="21" t="s">
        <v>97</v>
      </c>
      <c r="B24" s="9" t="s">
        <v>14</v>
      </c>
      <c r="C24" s="9" t="s">
        <v>15</v>
      </c>
      <c r="D24" s="9" t="s">
        <v>19</v>
      </c>
      <c r="E24" s="9" t="s">
        <v>55</v>
      </c>
      <c r="F24" s="9" t="s">
        <v>94</v>
      </c>
      <c r="G24" s="16">
        <v>64.26692</v>
      </c>
      <c r="H24" s="16">
        <v>59.506</v>
      </c>
      <c r="I24" s="14">
        <f>H24/G24*100</f>
        <v>92.59195866240361</v>
      </c>
    </row>
    <row r="25" spans="1:9" s="4" customFormat="1" ht="12.75">
      <c r="A25" s="21" t="s">
        <v>98</v>
      </c>
      <c r="B25" s="9" t="s">
        <v>14</v>
      </c>
      <c r="C25" s="9" t="s">
        <v>15</v>
      </c>
      <c r="D25" s="9" t="s">
        <v>19</v>
      </c>
      <c r="E25" s="9" t="s">
        <v>55</v>
      </c>
      <c r="F25" s="9" t="s">
        <v>95</v>
      </c>
      <c r="G25" s="16">
        <v>5.66625</v>
      </c>
      <c r="H25" s="16">
        <v>4.76</v>
      </c>
      <c r="I25" s="14">
        <f>H25/G25*100</f>
        <v>84.00617692477388</v>
      </c>
    </row>
    <row r="26" spans="1:9" s="4" customFormat="1" ht="12.75">
      <c r="A26" s="21" t="s">
        <v>99</v>
      </c>
      <c r="B26" s="9" t="s">
        <v>14</v>
      </c>
      <c r="C26" s="9" t="s">
        <v>15</v>
      </c>
      <c r="D26" s="9" t="s">
        <v>19</v>
      </c>
      <c r="E26" s="9" t="s">
        <v>55</v>
      </c>
      <c r="F26" s="9" t="s">
        <v>96</v>
      </c>
      <c r="G26" s="16">
        <v>133.33301</v>
      </c>
      <c r="H26" s="16">
        <v>133.33301</v>
      </c>
      <c r="I26" s="14">
        <f>H26/G26*100</f>
        <v>100</v>
      </c>
    </row>
    <row r="27" spans="1:9" s="4" customFormat="1" ht="21">
      <c r="A27" s="21" t="s">
        <v>85</v>
      </c>
      <c r="B27" s="9" t="s">
        <v>14</v>
      </c>
      <c r="C27" s="9" t="s">
        <v>15</v>
      </c>
      <c r="D27" s="9" t="s">
        <v>19</v>
      </c>
      <c r="E27" s="9" t="s">
        <v>101</v>
      </c>
      <c r="F27" s="9" t="s">
        <v>30</v>
      </c>
      <c r="G27" s="16">
        <f>G28+G29</f>
        <v>206.10272</v>
      </c>
      <c r="H27" s="16">
        <f>H28+H29</f>
        <v>206.10272</v>
      </c>
      <c r="I27" s="14">
        <f>H27/G27*100</f>
        <v>100</v>
      </c>
    </row>
    <row r="28" spans="1:9" s="4" customFormat="1" ht="12.75">
      <c r="A28" s="21" t="s">
        <v>84</v>
      </c>
      <c r="B28" s="9" t="s">
        <v>14</v>
      </c>
      <c r="C28" s="9" t="s">
        <v>15</v>
      </c>
      <c r="D28" s="9" t="s">
        <v>19</v>
      </c>
      <c r="E28" s="9" t="s">
        <v>101</v>
      </c>
      <c r="F28" s="9" t="s">
        <v>81</v>
      </c>
      <c r="G28" s="16">
        <v>158.29684</v>
      </c>
      <c r="H28" s="16">
        <v>158.29684</v>
      </c>
      <c r="I28" s="14">
        <f>H28/G28*100</f>
        <v>100</v>
      </c>
    </row>
    <row r="29" spans="1:9" s="4" customFormat="1" ht="30.75">
      <c r="A29" s="21" t="s">
        <v>83</v>
      </c>
      <c r="B29" s="9" t="s">
        <v>14</v>
      </c>
      <c r="C29" s="9" t="s">
        <v>15</v>
      </c>
      <c r="D29" s="9" t="s">
        <v>19</v>
      </c>
      <c r="E29" s="9" t="s">
        <v>101</v>
      </c>
      <c r="F29" s="9" t="s">
        <v>82</v>
      </c>
      <c r="G29" s="16">
        <v>47.80588</v>
      </c>
      <c r="H29" s="16">
        <v>47.80588</v>
      </c>
      <c r="I29" s="14">
        <f>H29/G29*100</f>
        <v>100</v>
      </c>
    </row>
    <row r="30" spans="1:9" s="4" customFormat="1" ht="12.75">
      <c r="A30" s="30" t="s">
        <v>90</v>
      </c>
      <c r="B30" s="31" t="s">
        <v>14</v>
      </c>
      <c r="C30" s="31" t="s">
        <v>15</v>
      </c>
      <c r="D30" s="31" t="s">
        <v>26</v>
      </c>
      <c r="E30" s="31"/>
      <c r="F30" s="31"/>
      <c r="G30" s="32">
        <f>G31</f>
        <v>25</v>
      </c>
      <c r="H30" s="32">
        <f>H31</f>
        <v>0</v>
      </c>
      <c r="I30" s="32">
        <f t="shared" si="0"/>
        <v>0</v>
      </c>
    </row>
    <row r="31" spans="1:9" s="4" customFormat="1" ht="12.75">
      <c r="A31" s="21" t="s">
        <v>89</v>
      </c>
      <c r="B31" s="9" t="s">
        <v>14</v>
      </c>
      <c r="C31" s="9" t="s">
        <v>15</v>
      </c>
      <c r="D31" s="9" t="s">
        <v>26</v>
      </c>
      <c r="E31" s="9" t="s">
        <v>91</v>
      </c>
      <c r="F31" s="9" t="s">
        <v>88</v>
      </c>
      <c r="G31" s="16">
        <v>25</v>
      </c>
      <c r="H31" s="16">
        <v>0</v>
      </c>
      <c r="I31" s="14">
        <f t="shared" si="0"/>
        <v>0</v>
      </c>
    </row>
    <row r="32" spans="1:9" s="4" customFormat="1" ht="21">
      <c r="A32" s="30" t="s">
        <v>51</v>
      </c>
      <c r="B32" s="31" t="s">
        <v>14</v>
      </c>
      <c r="C32" s="31" t="s">
        <v>27</v>
      </c>
      <c r="D32" s="31"/>
      <c r="E32" s="31"/>
      <c r="F32" s="31"/>
      <c r="G32" s="32">
        <f>G33</f>
        <v>10</v>
      </c>
      <c r="H32" s="32">
        <f>H33</f>
        <v>10</v>
      </c>
      <c r="I32" s="32">
        <f t="shared" si="0"/>
        <v>100</v>
      </c>
    </row>
    <row r="33" spans="1:9" s="4" customFormat="1" ht="21">
      <c r="A33" s="30" t="s">
        <v>52</v>
      </c>
      <c r="B33" s="31" t="s">
        <v>14</v>
      </c>
      <c r="C33" s="31" t="s">
        <v>27</v>
      </c>
      <c r="D33" s="31" t="s">
        <v>45</v>
      </c>
      <c r="E33" s="31"/>
      <c r="F33" s="31"/>
      <c r="G33" s="32">
        <f>G34</f>
        <v>10</v>
      </c>
      <c r="H33" s="32">
        <f>H34</f>
        <v>10</v>
      </c>
      <c r="I33" s="32">
        <f t="shared" si="0"/>
        <v>100</v>
      </c>
    </row>
    <row r="34" spans="1:9" s="4" customFormat="1" ht="20.25">
      <c r="A34" s="15" t="s">
        <v>53</v>
      </c>
      <c r="B34" s="9" t="s">
        <v>14</v>
      </c>
      <c r="C34" s="9" t="s">
        <v>27</v>
      </c>
      <c r="D34" s="9" t="s">
        <v>45</v>
      </c>
      <c r="E34" s="9" t="s">
        <v>56</v>
      </c>
      <c r="F34" s="9"/>
      <c r="G34" s="16">
        <f>G35</f>
        <v>10</v>
      </c>
      <c r="H34" s="16">
        <f>H35</f>
        <v>10</v>
      </c>
      <c r="I34" s="14">
        <f t="shared" si="0"/>
        <v>100</v>
      </c>
    </row>
    <row r="35" spans="1:9" s="4" customFormat="1" ht="20.25">
      <c r="A35" s="17" t="s">
        <v>28</v>
      </c>
      <c r="B35" s="9" t="s">
        <v>14</v>
      </c>
      <c r="C35" s="9" t="s">
        <v>27</v>
      </c>
      <c r="D35" s="9" t="s">
        <v>45</v>
      </c>
      <c r="E35" s="9" t="s">
        <v>56</v>
      </c>
      <c r="F35" s="9" t="s">
        <v>29</v>
      </c>
      <c r="G35" s="16">
        <f>G36</f>
        <v>10</v>
      </c>
      <c r="H35" s="16">
        <f>H36</f>
        <v>10</v>
      </c>
      <c r="I35" s="14">
        <f t="shared" si="0"/>
        <v>100</v>
      </c>
    </row>
    <row r="36" spans="1:9" s="4" customFormat="1" ht="30.75" customHeight="1">
      <c r="A36" s="18" t="s">
        <v>23</v>
      </c>
      <c r="B36" s="9" t="s">
        <v>14</v>
      </c>
      <c r="C36" s="9" t="s">
        <v>27</v>
      </c>
      <c r="D36" s="9" t="s">
        <v>45</v>
      </c>
      <c r="E36" s="9" t="s">
        <v>56</v>
      </c>
      <c r="F36" s="9" t="s">
        <v>22</v>
      </c>
      <c r="G36" s="16">
        <v>10</v>
      </c>
      <c r="H36" s="16">
        <v>10</v>
      </c>
      <c r="I36" s="14">
        <f t="shared" si="0"/>
        <v>100</v>
      </c>
    </row>
    <row r="37" spans="1:9" s="4" customFormat="1" ht="12.75">
      <c r="A37" s="30" t="s">
        <v>48</v>
      </c>
      <c r="B37" s="31" t="s">
        <v>14</v>
      </c>
      <c r="C37" s="31" t="s">
        <v>19</v>
      </c>
      <c r="D37" s="31"/>
      <c r="E37" s="31"/>
      <c r="F37" s="31"/>
      <c r="G37" s="32">
        <f>G38+G42</f>
        <v>6950.53</v>
      </c>
      <c r="H37" s="32">
        <f>H38+H42</f>
        <v>3164.19415</v>
      </c>
      <c r="I37" s="32">
        <f t="shared" si="0"/>
        <v>45.52450172864515</v>
      </c>
    </row>
    <row r="38" spans="1:9" s="4" customFormat="1" ht="18" customHeight="1">
      <c r="A38" s="30" t="s">
        <v>49</v>
      </c>
      <c r="B38" s="31" t="s">
        <v>14</v>
      </c>
      <c r="C38" s="31" t="s">
        <v>19</v>
      </c>
      <c r="D38" s="31" t="s">
        <v>47</v>
      </c>
      <c r="E38" s="31"/>
      <c r="F38" s="31"/>
      <c r="G38" s="32">
        <f>G39</f>
        <v>2</v>
      </c>
      <c r="H38" s="32">
        <f>H39</f>
        <v>0</v>
      </c>
      <c r="I38" s="32">
        <f t="shared" si="0"/>
        <v>0</v>
      </c>
    </row>
    <row r="39" spans="1:9" s="4" customFormat="1" ht="24.75" customHeight="1">
      <c r="A39" s="15" t="s">
        <v>50</v>
      </c>
      <c r="B39" s="9" t="s">
        <v>14</v>
      </c>
      <c r="C39" s="9" t="s">
        <v>19</v>
      </c>
      <c r="D39" s="9" t="s">
        <v>47</v>
      </c>
      <c r="E39" s="9" t="s">
        <v>60</v>
      </c>
      <c r="F39" s="9"/>
      <c r="G39" s="16">
        <f>G40</f>
        <v>2</v>
      </c>
      <c r="H39" s="16">
        <f>H40</f>
        <v>0</v>
      </c>
      <c r="I39" s="14">
        <f t="shared" si="0"/>
        <v>0</v>
      </c>
    </row>
    <row r="40" spans="1:9" s="4" customFormat="1" ht="29.25" customHeight="1">
      <c r="A40" s="17" t="s">
        <v>28</v>
      </c>
      <c r="B40" s="9" t="s">
        <v>14</v>
      </c>
      <c r="C40" s="9" t="s">
        <v>19</v>
      </c>
      <c r="D40" s="9" t="s">
        <v>47</v>
      </c>
      <c r="E40" s="9" t="s">
        <v>60</v>
      </c>
      <c r="F40" s="9" t="s">
        <v>29</v>
      </c>
      <c r="G40" s="16">
        <f>G41</f>
        <v>2</v>
      </c>
      <c r="H40" s="16">
        <f>H41</f>
        <v>0</v>
      </c>
      <c r="I40" s="14">
        <f t="shared" si="0"/>
        <v>0</v>
      </c>
    </row>
    <row r="41" spans="1:9" s="4" customFormat="1" ht="27.75" customHeight="1">
      <c r="A41" s="18" t="s">
        <v>23</v>
      </c>
      <c r="B41" s="9" t="s">
        <v>14</v>
      </c>
      <c r="C41" s="9" t="s">
        <v>19</v>
      </c>
      <c r="D41" s="9" t="s">
        <v>47</v>
      </c>
      <c r="E41" s="9" t="s">
        <v>60</v>
      </c>
      <c r="F41" s="9" t="s">
        <v>22</v>
      </c>
      <c r="G41" s="16">
        <v>2</v>
      </c>
      <c r="H41" s="16">
        <v>0</v>
      </c>
      <c r="I41" s="14">
        <f t="shared" si="0"/>
        <v>0</v>
      </c>
    </row>
    <row r="42" spans="1:9" s="4" customFormat="1" ht="15.75" customHeight="1">
      <c r="A42" s="30" t="s">
        <v>66</v>
      </c>
      <c r="B42" s="31" t="s">
        <v>14</v>
      </c>
      <c r="C42" s="31" t="s">
        <v>19</v>
      </c>
      <c r="D42" s="31" t="s">
        <v>45</v>
      </c>
      <c r="E42" s="31"/>
      <c r="F42" s="31"/>
      <c r="G42" s="32">
        <f>G43</f>
        <v>6948.53</v>
      </c>
      <c r="H42" s="32">
        <f>H43</f>
        <v>3164.19415</v>
      </c>
      <c r="I42" s="32">
        <f t="shared" si="0"/>
        <v>45.53760507618158</v>
      </c>
    </row>
    <row r="43" spans="1:9" s="4" customFormat="1" ht="21">
      <c r="A43" s="18" t="s">
        <v>68</v>
      </c>
      <c r="B43" s="9" t="s">
        <v>14</v>
      </c>
      <c r="C43" s="9" t="s">
        <v>19</v>
      </c>
      <c r="D43" s="9" t="s">
        <v>45</v>
      </c>
      <c r="E43" s="9" t="s">
        <v>67</v>
      </c>
      <c r="F43" s="9"/>
      <c r="G43" s="16">
        <f>G44</f>
        <v>6948.53</v>
      </c>
      <c r="H43" s="16">
        <f>H44</f>
        <v>3164.19415</v>
      </c>
      <c r="I43" s="14">
        <f t="shared" si="0"/>
        <v>45.53760507618158</v>
      </c>
    </row>
    <row r="44" spans="1:9" s="4" customFormat="1" ht="21">
      <c r="A44" s="18" t="s">
        <v>23</v>
      </c>
      <c r="B44" s="9" t="s">
        <v>14</v>
      </c>
      <c r="C44" s="9" t="s">
        <v>19</v>
      </c>
      <c r="D44" s="9" t="s">
        <v>45</v>
      </c>
      <c r="E44" s="9" t="s">
        <v>67</v>
      </c>
      <c r="F44" s="9" t="s">
        <v>22</v>
      </c>
      <c r="G44" s="16">
        <v>6948.53</v>
      </c>
      <c r="H44" s="16">
        <v>3164.19415</v>
      </c>
      <c r="I44" s="14">
        <f t="shared" si="0"/>
        <v>45.53760507618158</v>
      </c>
    </row>
    <row r="45" spans="1:9" s="4" customFormat="1" ht="14.25" customHeight="1">
      <c r="A45" s="30" t="s">
        <v>32</v>
      </c>
      <c r="B45" s="31" t="s">
        <v>14</v>
      </c>
      <c r="C45" s="31" t="s">
        <v>31</v>
      </c>
      <c r="D45" s="31"/>
      <c r="E45" s="31"/>
      <c r="F45" s="31"/>
      <c r="G45" s="32">
        <f>G46+G50</f>
        <v>1641.51123</v>
      </c>
      <c r="H45" s="32">
        <f>H46+H50</f>
        <v>1639.20567</v>
      </c>
      <c r="I45" s="32">
        <f t="shared" si="0"/>
        <v>99.8595464985031</v>
      </c>
    </row>
    <row r="46" spans="1:9" s="4" customFormat="1" ht="14.25" customHeight="1">
      <c r="A46" s="30" t="s">
        <v>54</v>
      </c>
      <c r="B46" s="31" t="s">
        <v>14</v>
      </c>
      <c r="C46" s="31" t="s">
        <v>31</v>
      </c>
      <c r="D46" s="31" t="s">
        <v>17</v>
      </c>
      <c r="E46" s="31"/>
      <c r="F46" s="31"/>
      <c r="G46" s="32">
        <f>G47</f>
        <v>417.47</v>
      </c>
      <c r="H46" s="32">
        <f>H47</f>
        <v>417.4698</v>
      </c>
      <c r="I46" s="32">
        <f t="shared" si="0"/>
        <v>99.99995209236592</v>
      </c>
    </row>
    <row r="47" spans="1:9" s="4" customFormat="1" ht="21">
      <c r="A47" s="18" t="s">
        <v>46</v>
      </c>
      <c r="B47" s="12" t="s">
        <v>14</v>
      </c>
      <c r="C47" s="12" t="s">
        <v>31</v>
      </c>
      <c r="D47" s="12" t="s">
        <v>17</v>
      </c>
      <c r="E47" s="9" t="s">
        <v>61</v>
      </c>
      <c r="F47" s="12"/>
      <c r="G47" s="14">
        <f>G48</f>
        <v>417.47</v>
      </c>
      <c r="H47" s="14">
        <f>H48</f>
        <v>417.4698</v>
      </c>
      <c r="I47" s="14">
        <f t="shared" si="0"/>
        <v>99.99995209236592</v>
      </c>
    </row>
    <row r="48" spans="1:9" s="4" customFormat="1" ht="20.25">
      <c r="A48" s="17" t="s">
        <v>28</v>
      </c>
      <c r="B48" s="9" t="s">
        <v>14</v>
      </c>
      <c r="C48" s="9" t="s">
        <v>31</v>
      </c>
      <c r="D48" s="9" t="s">
        <v>17</v>
      </c>
      <c r="E48" s="9" t="s">
        <v>61</v>
      </c>
      <c r="F48" s="9" t="s">
        <v>29</v>
      </c>
      <c r="G48" s="16">
        <f>G49</f>
        <v>417.47</v>
      </c>
      <c r="H48" s="16">
        <f>H49</f>
        <v>417.4698</v>
      </c>
      <c r="I48" s="14">
        <f t="shared" si="0"/>
        <v>99.99995209236592</v>
      </c>
    </row>
    <row r="49" spans="1:9" s="4" customFormat="1" ht="24" customHeight="1">
      <c r="A49" s="18" t="s">
        <v>23</v>
      </c>
      <c r="B49" s="9" t="s">
        <v>14</v>
      </c>
      <c r="C49" s="9" t="s">
        <v>31</v>
      </c>
      <c r="D49" s="9" t="s">
        <v>17</v>
      </c>
      <c r="E49" s="9" t="s">
        <v>61</v>
      </c>
      <c r="F49" s="9" t="s">
        <v>22</v>
      </c>
      <c r="G49" s="16">
        <v>417.47</v>
      </c>
      <c r="H49" s="16">
        <v>417.4698</v>
      </c>
      <c r="I49" s="14">
        <f t="shared" si="0"/>
        <v>99.99995209236592</v>
      </c>
    </row>
    <row r="50" spans="1:9" s="4" customFormat="1" ht="12.75">
      <c r="A50" s="30" t="s">
        <v>33</v>
      </c>
      <c r="B50" s="31" t="s">
        <v>14</v>
      </c>
      <c r="C50" s="31" t="s">
        <v>31</v>
      </c>
      <c r="D50" s="31" t="s">
        <v>27</v>
      </c>
      <c r="E50" s="31"/>
      <c r="F50" s="31"/>
      <c r="G50" s="32">
        <f>G51</f>
        <v>1224.04123</v>
      </c>
      <c r="H50" s="32">
        <f>H51</f>
        <v>1221.73587</v>
      </c>
      <c r="I50" s="32">
        <f t="shared" si="0"/>
        <v>99.81165993893849</v>
      </c>
    </row>
    <row r="51" spans="1:9" s="4" customFormat="1" ht="41.25">
      <c r="A51" s="18" t="s">
        <v>41</v>
      </c>
      <c r="B51" s="9" t="s">
        <v>14</v>
      </c>
      <c r="C51" s="9" t="s">
        <v>31</v>
      </c>
      <c r="D51" s="9" t="s">
        <v>27</v>
      </c>
      <c r="E51" s="9"/>
      <c r="F51" s="9"/>
      <c r="G51" s="16">
        <f>G52+G54</f>
        <v>1224.04123</v>
      </c>
      <c r="H51" s="16">
        <f>H52+H54</f>
        <v>1221.73587</v>
      </c>
      <c r="I51" s="14">
        <f t="shared" si="0"/>
        <v>99.81165993893849</v>
      </c>
    </row>
    <row r="52" spans="1:9" s="4" customFormat="1" ht="20.25">
      <c r="A52" s="17" t="s">
        <v>28</v>
      </c>
      <c r="B52" s="9" t="s">
        <v>14</v>
      </c>
      <c r="C52" s="9" t="s">
        <v>31</v>
      </c>
      <c r="D52" s="9" t="s">
        <v>27</v>
      </c>
      <c r="E52" s="9" t="s">
        <v>62</v>
      </c>
      <c r="F52" s="9" t="s">
        <v>29</v>
      </c>
      <c r="G52" s="16">
        <f>G53</f>
        <v>974.04123</v>
      </c>
      <c r="H52" s="16">
        <f>H53</f>
        <v>971.73587</v>
      </c>
      <c r="I52" s="14">
        <f t="shared" si="0"/>
        <v>99.76332008040357</v>
      </c>
    </row>
    <row r="53" spans="1:9" s="4" customFormat="1" ht="21">
      <c r="A53" s="18" t="s">
        <v>23</v>
      </c>
      <c r="B53" s="9" t="s">
        <v>14</v>
      </c>
      <c r="C53" s="9" t="s">
        <v>31</v>
      </c>
      <c r="D53" s="9" t="s">
        <v>27</v>
      </c>
      <c r="E53" s="9" t="s">
        <v>62</v>
      </c>
      <c r="F53" s="9" t="s">
        <v>22</v>
      </c>
      <c r="G53" s="16">
        <v>974.04123</v>
      </c>
      <c r="H53" s="16">
        <v>971.73587</v>
      </c>
      <c r="I53" s="14">
        <f t="shared" si="0"/>
        <v>99.76332008040357</v>
      </c>
    </row>
    <row r="54" spans="1:9" s="4" customFormat="1" ht="21">
      <c r="A54" s="18" t="s">
        <v>69</v>
      </c>
      <c r="B54" s="9" t="s">
        <v>14</v>
      </c>
      <c r="C54" s="9" t="s">
        <v>31</v>
      </c>
      <c r="D54" s="9" t="s">
        <v>27</v>
      </c>
      <c r="E54" s="9" t="s">
        <v>102</v>
      </c>
      <c r="F54" s="9"/>
      <c r="G54" s="16">
        <f>G55</f>
        <v>250</v>
      </c>
      <c r="H54" s="16">
        <f>H55</f>
        <v>250</v>
      </c>
      <c r="I54" s="14">
        <f t="shared" si="0"/>
        <v>100</v>
      </c>
    </row>
    <row r="55" spans="1:9" s="4" customFormat="1" ht="21">
      <c r="A55" s="18" t="s">
        <v>23</v>
      </c>
      <c r="B55" s="9" t="s">
        <v>14</v>
      </c>
      <c r="C55" s="9" t="s">
        <v>31</v>
      </c>
      <c r="D55" s="9" t="s">
        <v>27</v>
      </c>
      <c r="E55" s="9" t="s">
        <v>102</v>
      </c>
      <c r="F55" s="9" t="s">
        <v>22</v>
      </c>
      <c r="G55" s="16">
        <v>250</v>
      </c>
      <c r="H55" s="16">
        <v>250</v>
      </c>
      <c r="I55" s="14">
        <f t="shared" si="0"/>
        <v>100</v>
      </c>
    </row>
    <row r="56" spans="1:9" s="6" customFormat="1" ht="12.75">
      <c r="A56" s="30" t="s">
        <v>35</v>
      </c>
      <c r="B56" s="31" t="s">
        <v>14</v>
      </c>
      <c r="C56" s="31" t="s">
        <v>34</v>
      </c>
      <c r="D56" s="31"/>
      <c r="E56" s="31"/>
      <c r="F56" s="31"/>
      <c r="G56" s="32">
        <f aca="true" t="shared" si="1" ref="G56:H58">G57</f>
        <v>2337.991</v>
      </c>
      <c r="H56" s="32">
        <f t="shared" si="1"/>
        <v>2337.991</v>
      </c>
      <c r="I56" s="32">
        <f t="shared" si="0"/>
        <v>100</v>
      </c>
    </row>
    <row r="57" spans="1:10" ht="17.25" customHeight="1">
      <c r="A57" s="30" t="s">
        <v>36</v>
      </c>
      <c r="B57" s="31" t="s">
        <v>14</v>
      </c>
      <c r="C57" s="31" t="s">
        <v>34</v>
      </c>
      <c r="D57" s="31" t="s">
        <v>15</v>
      </c>
      <c r="E57" s="31"/>
      <c r="F57" s="31"/>
      <c r="G57" s="32">
        <f t="shared" si="1"/>
        <v>2337.991</v>
      </c>
      <c r="H57" s="32">
        <f t="shared" si="1"/>
        <v>2337.991</v>
      </c>
      <c r="I57" s="32">
        <f t="shared" si="0"/>
        <v>100</v>
      </c>
      <c r="J57" s="3"/>
    </row>
    <row r="58" spans="1:10" ht="54" customHeight="1">
      <c r="A58" s="19" t="s">
        <v>44</v>
      </c>
      <c r="B58" s="9" t="s">
        <v>14</v>
      </c>
      <c r="C58" s="9" t="s">
        <v>34</v>
      </c>
      <c r="D58" s="9" t="s">
        <v>15</v>
      </c>
      <c r="E58" s="9" t="s">
        <v>63</v>
      </c>
      <c r="F58" s="9"/>
      <c r="G58" s="16">
        <f t="shared" si="1"/>
        <v>2337.991</v>
      </c>
      <c r="H58" s="16">
        <f t="shared" si="1"/>
        <v>2337.991</v>
      </c>
      <c r="I58" s="14">
        <f t="shared" si="0"/>
        <v>100</v>
      </c>
      <c r="J58" s="3"/>
    </row>
    <row r="59" spans="1:10" ht="12.75">
      <c r="A59" s="20" t="s">
        <v>37</v>
      </c>
      <c r="B59" s="9" t="s">
        <v>14</v>
      </c>
      <c r="C59" s="9" t="s">
        <v>34</v>
      </c>
      <c r="D59" s="9" t="s">
        <v>15</v>
      </c>
      <c r="E59" s="9" t="s">
        <v>63</v>
      </c>
      <c r="F59" s="9" t="s">
        <v>38</v>
      </c>
      <c r="G59" s="16">
        <v>2337.991</v>
      </c>
      <c r="H59" s="16">
        <v>2337.991</v>
      </c>
      <c r="I59" s="14">
        <f t="shared" si="0"/>
        <v>100</v>
      </c>
      <c r="J59" s="3"/>
    </row>
    <row r="60" spans="1:10" ht="15" customHeight="1">
      <c r="A60" s="30" t="s">
        <v>39</v>
      </c>
      <c r="B60" s="31" t="s">
        <v>14</v>
      </c>
      <c r="C60" s="31" t="s">
        <v>26</v>
      </c>
      <c r="D60" s="31"/>
      <c r="E60" s="31"/>
      <c r="F60" s="31"/>
      <c r="G60" s="32">
        <f>G61</f>
        <v>312.28403</v>
      </c>
      <c r="H60" s="32">
        <f>H61</f>
        <v>312.28398999999996</v>
      </c>
      <c r="I60" s="32">
        <f t="shared" si="0"/>
        <v>99.99998719114774</v>
      </c>
      <c r="J60" s="3"/>
    </row>
    <row r="61" spans="1:10" ht="12.75">
      <c r="A61" s="30" t="s">
        <v>65</v>
      </c>
      <c r="B61" s="31" t="s">
        <v>14</v>
      </c>
      <c r="C61" s="31" t="s">
        <v>26</v>
      </c>
      <c r="D61" s="31" t="s">
        <v>31</v>
      </c>
      <c r="E61" s="31"/>
      <c r="F61" s="31"/>
      <c r="G61" s="32">
        <f>G62</f>
        <v>312.28403</v>
      </c>
      <c r="H61" s="32">
        <f>H62</f>
        <v>312.28398999999996</v>
      </c>
      <c r="I61" s="32">
        <f t="shared" si="0"/>
        <v>99.99998719114774</v>
      </c>
      <c r="J61" s="3"/>
    </row>
    <row r="62" spans="1:10" ht="48" customHeight="1">
      <c r="A62" s="18" t="s">
        <v>42</v>
      </c>
      <c r="B62" s="9" t="s">
        <v>14</v>
      </c>
      <c r="C62" s="9" t="s">
        <v>26</v>
      </c>
      <c r="D62" s="9" t="s">
        <v>31</v>
      </c>
      <c r="E62" s="9" t="s">
        <v>87</v>
      </c>
      <c r="F62" s="9"/>
      <c r="G62" s="16">
        <f>G63+G66+G67+G69+G71</f>
        <v>312.28403</v>
      </c>
      <c r="H62" s="16">
        <f>H63+H66+H67+H69+H71</f>
        <v>312.28398999999996</v>
      </c>
      <c r="I62" s="14">
        <f t="shared" si="0"/>
        <v>99.99998719114774</v>
      </c>
      <c r="J62" s="3"/>
    </row>
    <row r="63" spans="1:10" ht="33" customHeight="1">
      <c r="A63" s="21" t="s">
        <v>85</v>
      </c>
      <c r="B63" s="9" t="s">
        <v>14</v>
      </c>
      <c r="C63" s="9" t="s">
        <v>26</v>
      </c>
      <c r="D63" s="9" t="s">
        <v>31</v>
      </c>
      <c r="E63" s="9" t="s">
        <v>64</v>
      </c>
      <c r="F63" s="9" t="s">
        <v>30</v>
      </c>
      <c r="G63" s="16">
        <v>183.49275</v>
      </c>
      <c r="H63" s="16">
        <v>183.49271</v>
      </c>
      <c r="I63" s="14">
        <f t="shared" si="0"/>
        <v>99.9999782007736</v>
      </c>
      <c r="J63" s="3"/>
    </row>
    <row r="64" spans="1:10" ht="18.75" customHeight="1">
      <c r="A64" s="21" t="s">
        <v>84</v>
      </c>
      <c r="B64" s="9" t="s">
        <v>14</v>
      </c>
      <c r="C64" s="9" t="s">
        <v>26</v>
      </c>
      <c r="D64" s="9" t="s">
        <v>31</v>
      </c>
      <c r="E64" s="9" t="s">
        <v>64</v>
      </c>
      <c r="F64" s="9" t="s">
        <v>81</v>
      </c>
      <c r="G64" s="16">
        <v>138.62586</v>
      </c>
      <c r="H64" s="16">
        <v>138.62586</v>
      </c>
      <c r="I64" s="14">
        <f t="shared" si="0"/>
        <v>100</v>
      </c>
      <c r="J64" s="3"/>
    </row>
    <row r="65" spans="1:10" ht="33" customHeight="1">
      <c r="A65" s="21" t="s">
        <v>83</v>
      </c>
      <c r="B65" s="9" t="s">
        <v>14</v>
      </c>
      <c r="C65" s="9" t="s">
        <v>26</v>
      </c>
      <c r="D65" s="9" t="s">
        <v>31</v>
      </c>
      <c r="E65" s="9" t="s">
        <v>64</v>
      </c>
      <c r="F65" s="9" t="s">
        <v>82</v>
      </c>
      <c r="G65" s="16">
        <v>44.86689</v>
      </c>
      <c r="H65" s="16">
        <v>44.86685</v>
      </c>
      <c r="I65" s="14">
        <f t="shared" si="0"/>
        <v>99.99991084739773</v>
      </c>
      <c r="J65" s="3"/>
    </row>
    <row r="66" spans="1:10" ht="33" customHeight="1">
      <c r="A66" s="21" t="s">
        <v>80</v>
      </c>
      <c r="B66" s="9" t="s">
        <v>14</v>
      </c>
      <c r="C66" s="9" t="s">
        <v>26</v>
      </c>
      <c r="D66" s="9" t="s">
        <v>31</v>
      </c>
      <c r="E66" s="9" t="s">
        <v>64</v>
      </c>
      <c r="F66" s="9" t="s">
        <v>79</v>
      </c>
      <c r="G66" s="16">
        <v>9.7</v>
      </c>
      <c r="H66" s="16">
        <v>9.7</v>
      </c>
      <c r="I66" s="14">
        <f t="shared" si="0"/>
        <v>100</v>
      </c>
      <c r="J66" s="3"/>
    </row>
    <row r="67" spans="1:10" ht="30.75" customHeight="1">
      <c r="A67" s="15" t="s">
        <v>28</v>
      </c>
      <c r="B67" s="9" t="s">
        <v>14</v>
      </c>
      <c r="C67" s="9" t="s">
        <v>26</v>
      </c>
      <c r="D67" s="9" t="s">
        <v>31</v>
      </c>
      <c r="E67" s="9" t="s">
        <v>60</v>
      </c>
      <c r="F67" s="9" t="s">
        <v>29</v>
      </c>
      <c r="G67" s="16">
        <f>G68</f>
        <v>86.864</v>
      </c>
      <c r="H67" s="16">
        <f>H68</f>
        <v>86.864</v>
      </c>
      <c r="I67" s="14">
        <f t="shared" si="0"/>
        <v>100</v>
      </c>
      <c r="J67" s="3"/>
    </row>
    <row r="68" spans="1:10" ht="21">
      <c r="A68" s="18" t="s">
        <v>23</v>
      </c>
      <c r="B68" s="9" t="s">
        <v>14</v>
      </c>
      <c r="C68" s="9" t="s">
        <v>26</v>
      </c>
      <c r="D68" s="9" t="s">
        <v>31</v>
      </c>
      <c r="E68" s="9" t="s">
        <v>60</v>
      </c>
      <c r="F68" s="9" t="s">
        <v>22</v>
      </c>
      <c r="G68" s="16">
        <v>86.864</v>
      </c>
      <c r="H68" s="16">
        <v>86.864</v>
      </c>
      <c r="I68" s="14">
        <f t="shared" si="0"/>
        <v>100</v>
      </c>
      <c r="J68" s="3"/>
    </row>
    <row r="69" spans="1:10" ht="12.75">
      <c r="A69" s="18" t="s">
        <v>78</v>
      </c>
      <c r="B69" s="9" t="s">
        <v>14</v>
      </c>
      <c r="C69" s="9" t="s">
        <v>26</v>
      </c>
      <c r="D69" s="9" t="s">
        <v>31</v>
      </c>
      <c r="E69" s="9" t="s">
        <v>60</v>
      </c>
      <c r="F69" s="9" t="s">
        <v>77</v>
      </c>
      <c r="G69" s="16">
        <v>11.8</v>
      </c>
      <c r="H69" s="16">
        <v>11.8</v>
      </c>
      <c r="I69" s="14">
        <f t="shared" si="0"/>
        <v>100</v>
      </c>
      <c r="J69" s="3"/>
    </row>
    <row r="70" spans="1:10" ht="12.75">
      <c r="A70" s="18" t="s">
        <v>75</v>
      </c>
      <c r="B70" s="9" t="s">
        <v>14</v>
      </c>
      <c r="C70" s="9" t="s">
        <v>26</v>
      </c>
      <c r="D70" s="9" t="s">
        <v>31</v>
      </c>
      <c r="E70" s="9" t="s">
        <v>60</v>
      </c>
      <c r="F70" s="9" t="s">
        <v>76</v>
      </c>
      <c r="G70" s="16">
        <v>11.8</v>
      </c>
      <c r="H70" s="16">
        <v>11.8</v>
      </c>
      <c r="I70" s="14">
        <f t="shared" si="0"/>
        <v>100</v>
      </c>
      <c r="J70" s="3"/>
    </row>
    <row r="71" spans="1:10" ht="21">
      <c r="A71" s="21" t="s">
        <v>85</v>
      </c>
      <c r="B71" s="9" t="s">
        <v>14</v>
      </c>
      <c r="C71" s="9" t="s">
        <v>26</v>
      </c>
      <c r="D71" s="9" t="s">
        <v>31</v>
      </c>
      <c r="E71" s="9" t="s">
        <v>86</v>
      </c>
      <c r="F71" s="9" t="s">
        <v>30</v>
      </c>
      <c r="G71" s="16">
        <f>G72+G73</f>
        <v>20.42728</v>
      </c>
      <c r="H71" s="16">
        <f>H72+H73</f>
        <v>20.42728</v>
      </c>
      <c r="I71" s="14">
        <f>H71/G71*100</f>
        <v>100</v>
      </c>
      <c r="J71" s="3"/>
    </row>
    <row r="72" spans="1:10" ht="12.75">
      <c r="A72" s="21" t="s">
        <v>84</v>
      </c>
      <c r="B72" s="9" t="s">
        <v>14</v>
      </c>
      <c r="C72" s="9" t="s">
        <v>26</v>
      </c>
      <c r="D72" s="9" t="s">
        <v>31</v>
      </c>
      <c r="E72" s="9" t="s">
        <v>86</v>
      </c>
      <c r="F72" s="9" t="s">
        <v>81</v>
      </c>
      <c r="G72" s="16">
        <v>15.68916</v>
      </c>
      <c r="H72" s="16">
        <v>15.68916</v>
      </c>
      <c r="I72" s="14">
        <f>H72/G72*100</f>
        <v>100</v>
      </c>
      <c r="J72" s="3"/>
    </row>
    <row r="73" spans="1:10" ht="30.75">
      <c r="A73" s="21" t="s">
        <v>83</v>
      </c>
      <c r="B73" s="9" t="s">
        <v>14</v>
      </c>
      <c r="C73" s="9" t="s">
        <v>26</v>
      </c>
      <c r="D73" s="9" t="s">
        <v>31</v>
      </c>
      <c r="E73" s="9" t="s">
        <v>86</v>
      </c>
      <c r="F73" s="9" t="s">
        <v>82</v>
      </c>
      <c r="G73" s="16">
        <v>4.73812</v>
      </c>
      <c r="H73" s="16">
        <v>4.73812</v>
      </c>
      <c r="I73" s="14">
        <f>H73/G73*100</f>
        <v>100</v>
      </c>
      <c r="J73" s="3"/>
    </row>
    <row r="74" spans="1:9" s="4" customFormat="1" ht="12.75">
      <c r="A74" s="25" t="s">
        <v>0</v>
      </c>
      <c r="B74" s="26"/>
      <c r="C74" s="26"/>
      <c r="D74" s="26"/>
      <c r="E74" s="26"/>
      <c r="F74" s="27"/>
      <c r="G74" s="24">
        <f>G7+G32+G37+G45+G56+G60</f>
        <v>14476.289410000001</v>
      </c>
      <c r="H74" s="24">
        <f>H7+H32+H37+H45+H56+H60</f>
        <v>10637.22541</v>
      </c>
      <c r="I74" s="14">
        <f t="shared" si="0"/>
        <v>73.48033124187172</v>
      </c>
    </row>
    <row r="77" s="4" customFormat="1" ht="12.75"/>
    <row r="78" s="4" customFormat="1" ht="12.75"/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="4" customFormat="1" ht="12.75"/>
    <row r="85" s="4" customFormat="1" ht="49.5" customHeight="1"/>
    <row r="86" spans="1:10" ht="36" customHeight="1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="4" customFormat="1" ht="12.75"/>
    <row r="90" s="4" customFormat="1" ht="12.75"/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98.25" customHeight="1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</sheetData>
  <sheetProtection/>
  <mergeCells count="3">
    <mergeCell ref="E1:I1"/>
    <mergeCell ref="A2:I2"/>
    <mergeCell ref="E3:I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Бухгалтерия</cp:lastModifiedBy>
  <cp:lastPrinted>2019-04-22T11:22:17Z</cp:lastPrinted>
  <dcterms:created xsi:type="dcterms:W3CDTF">2007-09-12T09:25:25Z</dcterms:created>
  <dcterms:modified xsi:type="dcterms:W3CDTF">2019-06-28T04:54:42Z</dcterms:modified>
  <cp:category/>
  <cp:version/>
  <cp:contentType/>
  <cp:contentStatus/>
</cp:coreProperties>
</file>