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2 последнее\"/>
    </mc:Choice>
  </mc:AlternateContent>
  <xr:revisionPtr revIDLastSave="0" documentId="13_ncr:1_{7263ACA3-77D9-4252-810C-5405ADD8FA27}" xr6:coauthVersionLast="37" xr6:coauthVersionMax="37" xr10:uidLastSave="{00000000-0000-0000-0000-000000000000}"/>
  <bookViews>
    <workbookView xWindow="0" yWindow="0" windowWidth="19200" windowHeight="7050" activeTab="8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</sheets>
  <definedNames>
    <definedName name="_Toc105952697" localSheetId="5">#REF!</definedName>
    <definedName name="_Toc105952698" localSheetId="5">#REF!</definedName>
    <definedName name="_xlnm.Print_Area" localSheetId="7">'8'!$A$1:$H$94</definedName>
    <definedName name="_xlnm.Print_Area" localSheetId="8">'9'!$A$1:$I$93</definedName>
    <definedName name="п" localSheetId="8">#REF!</definedName>
    <definedName name="п">#REF!</definedName>
  </definedNames>
  <calcPr calcId="179021"/>
  <extLst>
    <ext uri="GoogleSheetsCustomDataVersion1">
      <go:sheetsCustomData xmlns:go="http://customooxmlschemas.google.com/" r:id="" roundtripDataSignature="AMtx7mihPDhV3KSBEQX6Ub1SEi8qMqMEMg=="/>
    </ext>
  </extLst>
</workbook>
</file>

<file path=xl/calcChain.xml><?xml version="1.0" encoding="utf-8"?>
<calcChain xmlns="http://schemas.openxmlformats.org/spreadsheetml/2006/main">
  <c r="D35" i="4" l="1"/>
  <c r="D26" i="4" l="1"/>
  <c r="C7" i="11" l="1"/>
  <c r="C7" i="10"/>
  <c r="I9" i="9"/>
  <c r="D12" i="7"/>
  <c r="C12" i="7"/>
  <c r="C9" i="13"/>
  <c r="H30" i="9"/>
  <c r="H29" i="9"/>
  <c r="H30" i="8"/>
  <c r="H9" i="8"/>
  <c r="H29" i="8"/>
  <c r="C13" i="6"/>
  <c r="C9" i="12"/>
  <c r="H74" i="8"/>
  <c r="D34" i="4"/>
  <c r="H17" i="9" l="1"/>
  <c r="I17" i="9"/>
  <c r="H69" i="9"/>
  <c r="H68" i="9" s="1"/>
  <c r="I72" i="9"/>
  <c r="H72" i="9"/>
  <c r="H85" i="8"/>
  <c r="H86" i="8"/>
  <c r="H73" i="8"/>
  <c r="H72" i="8" s="1"/>
  <c r="I71" i="9"/>
  <c r="I69" i="9" s="1"/>
  <c r="I68" i="9" s="1"/>
  <c r="H84" i="8" l="1"/>
  <c r="H83" i="8" s="1"/>
  <c r="H82" i="8" s="1"/>
  <c r="I92" i="9"/>
  <c r="H92" i="9"/>
  <c r="H76" i="8"/>
  <c r="H21" i="8"/>
  <c r="H38" i="9"/>
  <c r="H41" i="8"/>
  <c r="C14" i="6" l="1"/>
  <c r="I91" i="9" l="1"/>
  <c r="H91" i="9"/>
  <c r="D68" i="7"/>
  <c r="C68" i="7"/>
  <c r="E14" i="5"/>
  <c r="D14" i="5"/>
  <c r="D12" i="5"/>
  <c r="K78" i="9" l="1"/>
  <c r="I58" i="9"/>
  <c r="D10" i="11" s="1"/>
  <c r="H59" i="9"/>
  <c r="H58" i="9" s="1"/>
  <c r="C10" i="11" s="1"/>
  <c r="I85" i="9"/>
  <c r="H85" i="9"/>
  <c r="I37" i="9"/>
  <c r="I36" i="9" s="1"/>
  <c r="I35" i="9" s="1"/>
  <c r="H36" i="9"/>
  <c r="H35" i="9" s="1"/>
  <c r="I20" i="9"/>
  <c r="H20" i="9"/>
  <c r="H18" i="9" s="1"/>
  <c r="H16" i="9" s="1"/>
  <c r="I14" i="9"/>
  <c r="H14" i="9"/>
  <c r="C31" i="7" l="1"/>
  <c r="D31" i="7"/>
  <c r="H62" i="8"/>
  <c r="H61" i="8" s="1"/>
  <c r="C10" i="10" s="1"/>
  <c r="C34" i="6" l="1"/>
  <c r="H75" i="8"/>
  <c r="H71" i="8" s="1"/>
  <c r="H39" i="8"/>
  <c r="E10" i="5" l="1"/>
  <c r="D10" i="5"/>
  <c r="D11" i="4"/>
  <c r="D8" i="4"/>
  <c r="D9" i="13" l="1"/>
  <c r="I90" i="9"/>
  <c r="I83" i="9" s="1"/>
  <c r="H90" i="9"/>
  <c r="H83" i="9" s="1"/>
  <c r="H81" i="9" s="1"/>
  <c r="I77" i="9"/>
  <c r="I76" i="9" s="1"/>
  <c r="I75" i="9" s="1"/>
  <c r="I74" i="9" s="1"/>
  <c r="H77" i="9"/>
  <c r="H76" i="9" s="1"/>
  <c r="H75" i="9" s="1"/>
  <c r="H74" i="9" s="1"/>
  <c r="H70" i="9"/>
  <c r="I67" i="9"/>
  <c r="I65" i="9"/>
  <c r="I64" i="9" s="1"/>
  <c r="I63" i="9" s="1"/>
  <c r="H65" i="9"/>
  <c r="H64" i="9" s="1"/>
  <c r="I56" i="9"/>
  <c r="I55" i="9" s="1"/>
  <c r="I54" i="9" s="1"/>
  <c r="I53" i="9" s="1"/>
  <c r="I52" i="9" s="1"/>
  <c r="H56" i="9"/>
  <c r="H55" i="9" s="1"/>
  <c r="H54" i="9" s="1"/>
  <c r="H53" i="9" s="1"/>
  <c r="H52" i="9" s="1"/>
  <c r="I50" i="9"/>
  <c r="H50" i="9"/>
  <c r="I49" i="9"/>
  <c r="I48" i="9" s="1"/>
  <c r="H49" i="9"/>
  <c r="H47" i="9" s="1"/>
  <c r="H48" i="9"/>
  <c r="I44" i="9"/>
  <c r="I43" i="9" s="1"/>
  <c r="I42" i="9" s="1"/>
  <c r="H44" i="9"/>
  <c r="H43" i="9" s="1"/>
  <c r="H42" i="9" s="1"/>
  <c r="D15" i="7"/>
  <c r="I33" i="9"/>
  <c r="I32" i="9" s="1"/>
  <c r="D11" i="11" s="1"/>
  <c r="H33" i="9"/>
  <c r="H32" i="9" s="1"/>
  <c r="I21" i="9"/>
  <c r="H21" i="9"/>
  <c r="I18" i="9"/>
  <c r="I16" i="9" s="1"/>
  <c r="I12" i="9"/>
  <c r="I11" i="9" s="1"/>
  <c r="I10" i="9" s="1"/>
  <c r="H12" i="9"/>
  <c r="H11" i="9" s="1"/>
  <c r="H10" i="9" s="1"/>
  <c r="H91" i="8"/>
  <c r="H80" i="8"/>
  <c r="H79" i="8" s="1"/>
  <c r="H78" i="8" s="1"/>
  <c r="H70" i="8"/>
  <c r="H68" i="8"/>
  <c r="H67" i="8" s="1"/>
  <c r="H59" i="8"/>
  <c r="H58" i="8" s="1"/>
  <c r="H57" i="8" s="1"/>
  <c r="H56" i="8" s="1"/>
  <c r="H55" i="8" s="1"/>
  <c r="C33" i="6" s="1"/>
  <c r="H53" i="8"/>
  <c r="H52" i="8"/>
  <c r="H50" i="8" s="1"/>
  <c r="H47" i="8"/>
  <c r="H46" i="8" s="1"/>
  <c r="H45" i="8" s="1"/>
  <c r="H38" i="8"/>
  <c r="C17" i="6" s="1"/>
  <c r="H36" i="8"/>
  <c r="H35" i="8" s="1"/>
  <c r="C15" i="6" s="1"/>
  <c r="H18" i="8"/>
  <c r="H12" i="8"/>
  <c r="H11" i="8" s="1"/>
  <c r="H10" i="8" s="1"/>
  <c r="E31" i="5"/>
  <c r="E25" i="5" s="1"/>
  <c r="D31" i="5"/>
  <c r="D25" i="5" s="1"/>
  <c r="E12" i="5"/>
  <c r="E8" i="5"/>
  <c r="D8" i="5"/>
  <c r="D7" i="5" s="1"/>
  <c r="D15" i="4"/>
  <c r="D13" i="4" s="1"/>
  <c r="I20" i="1"/>
  <c r="H20" i="1"/>
  <c r="G20" i="1"/>
  <c r="F20" i="1"/>
  <c r="E20" i="1"/>
  <c r="D20" i="1"/>
  <c r="C19" i="1"/>
  <c r="I18" i="1"/>
  <c r="H18" i="1"/>
  <c r="G18" i="1"/>
  <c r="F18" i="1"/>
  <c r="E18" i="1"/>
  <c r="D18" i="1"/>
  <c r="C17" i="1"/>
  <c r="I15" i="1"/>
  <c r="H15" i="1"/>
  <c r="G15" i="1"/>
  <c r="F15" i="1"/>
  <c r="E15" i="1"/>
  <c r="D15" i="1"/>
  <c r="I14" i="1"/>
  <c r="I13" i="1" s="1"/>
  <c r="H14" i="1"/>
  <c r="H13" i="1" s="1"/>
  <c r="G14" i="1"/>
  <c r="G13" i="1" s="1"/>
  <c r="F14" i="1"/>
  <c r="F13" i="1" s="1"/>
  <c r="E14" i="1"/>
  <c r="E13" i="1" s="1"/>
  <c r="D14" i="1"/>
  <c r="D13" i="1" s="1"/>
  <c r="D12" i="1" s="1"/>
  <c r="C14" i="1"/>
  <c r="C12" i="1"/>
  <c r="I8" i="1"/>
  <c r="H8" i="1"/>
  <c r="G8" i="1"/>
  <c r="F8" i="1"/>
  <c r="E8" i="1"/>
  <c r="D8" i="1"/>
  <c r="F12" i="1" l="1"/>
  <c r="C11" i="11"/>
  <c r="C16" i="1"/>
  <c r="H51" i="8"/>
  <c r="I17" i="1"/>
  <c r="C11" i="10"/>
  <c r="I12" i="1"/>
  <c r="D17" i="1"/>
  <c r="C8" i="6"/>
  <c r="H15" i="9"/>
  <c r="H41" i="9"/>
  <c r="C17" i="7" s="1"/>
  <c r="C20" i="7"/>
  <c r="D45" i="7"/>
  <c r="D46" i="7" s="1"/>
  <c r="H44" i="8"/>
  <c r="C19" i="6" s="1"/>
  <c r="C22" i="6"/>
  <c r="C8" i="7"/>
  <c r="C15" i="7"/>
  <c r="D8" i="7"/>
  <c r="C45" i="7"/>
  <c r="C46" i="7" s="1"/>
  <c r="H17" i="8"/>
  <c r="H16" i="8" s="1"/>
  <c r="I15" i="9"/>
  <c r="D10" i="7" s="1"/>
  <c r="D7" i="11"/>
  <c r="I41" i="9"/>
  <c r="D17" i="7" s="1"/>
  <c r="D20" i="7"/>
  <c r="H12" i="1"/>
  <c r="C27" i="6"/>
  <c r="H49" i="8"/>
  <c r="C25" i="6" s="1"/>
  <c r="C11" i="1"/>
  <c r="H46" i="9"/>
  <c r="C23" i="7" s="1"/>
  <c r="C25" i="7"/>
  <c r="D35" i="7"/>
  <c r="C38" i="6"/>
  <c r="H77" i="8"/>
  <c r="C49" i="6"/>
  <c r="H67" i="9"/>
  <c r="C8" i="11" s="1"/>
  <c r="E7" i="5"/>
  <c r="D25" i="4"/>
  <c r="D6" i="1"/>
  <c r="E17" i="1"/>
  <c r="F17" i="1"/>
  <c r="F6" i="1" s="1"/>
  <c r="I47" i="9"/>
  <c r="E12" i="1"/>
  <c r="G17" i="1"/>
  <c r="H17" i="1"/>
  <c r="D24" i="5"/>
  <c r="D36" i="5" s="1"/>
  <c r="G12" i="1"/>
  <c r="D7" i="4"/>
  <c r="E24" i="5"/>
  <c r="H79" i="9"/>
  <c r="C54" i="7" s="1"/>
  <c r="C57" i="6"/>
  <c r="H66" i="8"/>
  <c r="H65" i="8"/>
  <c r="C8" i="10" s="1"/>
  <c r="I80" i="9"/>
  <c r="D56" i="7" s="1"/>
  <c r="I79" i="9"/>
  <c r="D54" i="7" s="1"/>
  <c r="I82" i="9"/>
  <c r="I81" i="9"/>
  <c r="H63" i="9"/>
  <c r="H62" i="9"/>
  <c r="H82" i="9"/>
  <c r="I62" i="9"/>
  <c r="I61" i="9" s="1"/>
  <c r="H80" i="9"/>
  <c r="C56" i="7" s="1"/>
  <c r="C10" i="7" l="1"/>
  <c r="H9" i="9"/>
  <c r="D8" i="11"/>
  <c r="I6" i="1"/>
  <c r="E6" i="1"/>
  <c r="H61" i="9"/>
  <c r="H15" i="8"/>
  <c r="G6" i="1"/>
  <c r="C9" i="11"/>
  <c r="C9" i="10"/>
  <c r="C48" i="6"/>
  <c r="I46" i="9"/>
  <c r="D23" i="7" s="1"/>
  <c r="D25" i="7"/>
  <c r="H64" i="8"/>
  <c r="C37" i="6"/>
  <c r="H6" i="1"/>
  <c r="E36" i="5"/>
  <c r="D7" i="7"/>
  <c r="D9" i="11"/>
  <c r="C35" i="7"/>
  <c r="J67" i="9"/>
  <c r="D32" i="7"/>
  <c r="D19" i="5"/>
  <c r="H93" i="9" l="1"/>
  <c r="C32" i="7"/>
  <c r="H94" i="8"/>
  <c r="C6" i="11"/>
  <c r="C12" i="11" s="1"/>
  <c r="D6" i="11"/>
  <c r="D12" i="11" s="1"/>
  <c r="C6" i="10"/>
  <c r="C12" i="10" s="1"/>
  <c r="D69" i="7"/>
  <c r="I93" i="9"/>
  <c r="C7" i="7"/>
  <c r="C35" i="6"/>
  <c r="C10" i="6"/>
  <c r="C7" i="6"/>
  <c r="C69" i="7" l="1"/>
  <c r="C72" i="6"/>
</calcChain>
</file>

<file path=xl/sharedStrings.xml><?xml version="1.0" encoding="utf-8"?>
<sst xmlns="http://schemas.openxmlformats.org/spreadsheetml/2006/main" count="1344" uniqueCount="491">
  <si>
    <t>(тыс. рублей)</t>
  </si>
  <si>
    <t>Перечень главных администраторов источников финансирования дефицита бюджета муниципального образования Усть-Канское сельское поселение</t>
  </si>
  <si>
    <t>Код бюджетной классификации</t>
  </si>
  <si>
    <t>Сумма</t>
  </si>
  <si>
    <t>Дефицит бюджета</t>
  </si>
  <si>
    <t>Код главы</t>
  </si>
  <si>
    <t>Код  главы администратора</t>
  </si>
  <si>
    <t>Код доходов</t>
  </si>
  <si>
    <t>Наименование  доходов</t>
  </si>
  <si>
    <t>Источники внутреннего финансирования  дефицитов бюджетов</t>
  </si>
  <si>
    <t>000 01 00 00 00 00 0000 000</t>
  </si>
  <si>
    <t>Код группы, подгруппы, статьи и вида источников</t>
  </si>
  <si>
    <t>Усть-Канская сельская администрация</t>
  </si>
  <si>
    <t>Наименование</t>
  </si>
  <si>
    <t>в том числе:</t>
  </si>
  <si>
    <t>1 11 01050 10 0000 120</t>
  </si>
  <si>
    <t>Доходы в виде прибыли, приходящихся на доли в уставных (складочных) капиталах хозяйственных товариществ и обществ, или дивидендов по акциям, принадлежащим поселениям</t>
  </si>
  <si>
    <t>01 02 00 00 10 0000 710</t>
  </si>
  <si>
    <t>Изменение остатков средств на счетах по учету средств бюджетов</t>
  </si>
  <si>
    <t>Получение кредитов от кредитных организаций бюджетами поселений в валюте Российской Федерации</t>
  </si>
  <si>
    <t>801 01 05 00 00 00 0000 000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</si>
  <si>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</si>
  <si>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</si>
  <si>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</si>
  <si>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</si>
  <si>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</si>
  <si>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801 01 05 02 01 10 0000 510</t>
  </si>
  <si>
    <t>01 03 01 00 10 0000 810</t>
  </si>
  <si>
    <t>Погашение бюджетами поселений от других бюджетов бюджетной системы Российской Федерации в валюте Российской Федерации</t>
  </si>
  <si>
    <t>01 05 02 01 10 0000 510</t>
  </si>
  <si>
    <t>01 05 02 01 10 0000 610</t>
  </si>
  <si>
    <t>Уменьшение прочих остатков денежных средств бюджетов сельских поселений</t>
  </si>
  <si>
    <t>1 11 03050 10 0000 120</t>
  </si>
  <si>
    <t>801 01 05 02 01 10 0000 610</t>
  </si>
  <si>
    <t>Проценты, полученные от предоставления бюджетных кредитов внутри страны за счет средств бюджетов поселений</t>
  </si>
  <si>
    <t>Кредиты кредитных организаций в валюте Российской Федерации</t>
  </si>
  <si>
    <t>801 01 02 00 00 00 0000 000</t>
  </si>
  <si>
    <t xml:space="preserve"> 1 11 05025 10 0000 120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</si>
  <si>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поселений     (за   исключением земельных   участков   муниципальных   бюджетных учреждений)</t>
  </si>
  <si>
    <t>1 11 05035 10 0000 120</t>
  </si>
  <si>
    <t xml:space="preserve"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 бюджетных учреждений)
</t>
  </si>
  <si>
    <t>Получение кредитов от кредитных организаций в валюте Российской Федерации</t>
  </si>
  <si>
    <t>801 01 02 00 00 00 0000 700</t>
  </si>
  <si>
    <t>1 11 07015 10 0000 120</t>
  </si>
  <si>
    <t>Доходы от перечисления части прибыли, остающейся после  уплаты налогов и иных обязательных платежей муниципальных унитарных предприятий, созданных поселениями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</si>
  <si>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</si>
  <si>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 учреждений,  а также имущества   муниципальных унитарных предприятий, в том числе казенных)</t>
  </si>
  <si>
    <t>Получение кредитов от кредитных организаций бюджетами муниципальных районов в валюте Российской Федерации</t>
  </si>
  <si>
    <t>1 13 01995 10 0000 130</t>
  </si>
  <si>
    <t>Прочие доходы  от оказания платных услуг получателями средств бюджетов поселений и компенсации затрат  бюджетов поселений</t>
  </si>
  <si>
    <t>Погашение кредитов, предоставленных кредитными организациями в валюте Российской Федерации</t>
  </si>
  <si>
    <t>801 01 02 00 00 00 0000 800</t>
  </si>
  <si>
    <t>1 14 01050 10 0000 410</t>
  </si>
  <si>
    <t xml:space="preserve">Доходы от продажи квартир, находящихся в собственности поселений </t>
  </si>
  <si>
    <t>1 14 02052 10 0000 410</t>
  </si>
  <si>
    <t>Погашение бюджетами муниципальных районов кредитов от кредитных организаций в валюте Российской Федерации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</si>
  <si>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учреждений), в части реализации основных средств по указанному имуществу</t>
  </si>
  <si>
    <t>1 14 02052 10 0000 440</t>
  </si>
  <si>
    <t>Бюджетные кредиты от других бюджетов бюджетной системы Российской Федерации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</si>
  <si>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 учреждений), в части реализации материальных запасов по указанному имуществу</t>
  </si>
  <si>
    <t>801 01 03 00 00 00 0000 000</t>
  </si>
  <si>
    <t>1 14 02053 10 0000 410</t>
  </si>
  <si>
    <t>Доходы от реализации иного имущества, находящегося в собственности  поселений (за исключением имущества муниципальных бюджетных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</si>
  <si>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Получение бюджетных кредитов от других бюджетов бюджетной системы Российской Федерации в валюте Российской Федерации</t>
  </si>
  <si>
    <t>801 01 03 01 00 00 0000 700</t>
  </si>
  <si>
    <t>1 14 02053 10 0000 440</t>
  </si>
  <si>
    <t>Доходы от реализации иного имущества, находящегося в собственности  поселений (за исключением имущества муниципальных бюджетных 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</si>
  <si>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Получение кредитов от других бюджетов бюджетной системы Российской Федерации бюджетами муниципальных районов в валюте Российской Федерации </t>
  </si>
  <si>
    <t>1 14 03050 10 0000 410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</si>
  <si>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</si>
  <si>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</si>
  <si>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801 01 03 01 00 00 0000 800</t>
  </si>
  <si>
    <t>Код главы администратора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</si>
  <si>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</si>
  <si>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средств по указанному имуществу)</t>
  </si>
  <si>
    <t>Код бюджетной классификации Российской Федерации</t>
  </si>
  <si>
    <t>Наименование доходов</t>
  </si>
  <si>
    <t>Погашение бюджетами муниципальных районов  кредитов от других бюджетов бюджетной системы Российской Федерации в валюте Российской Федерации</t>
  </si>
  <si>
    <t>Сумма с учетом изменений</t>
  </si>
  <si>
    <t>1 14 04050 10 0000 420</t>
  </si>
  <si>
    <t xml:space="preserve">Доходы  от продажи нематериальных активов, находящихся в собственности поселений </t>
  </si>
  <si>
    <t>1 15 02050 10 0000 140</t>
  </si>
  <si>
    <t>Платежи, взимаемые органами управления (организациями) поселений за выполнение определенных функций</t>
  </si>
  <si>
    <t>1 17 01050 10 0000 180</t>
  </si>
  <si>
    <t xml:space="preserve">Невыясненные поступления, зачисляемые в бюджеты поселений </t>
  </si>
  <si>
    <t>1 17 05050 10 0000 180</t>
  </si>
  <si>
    <t>Прочие неналоговые доходы бюджетов поселений</t>
  </si>
  <si>
    <t>1 00 00000 00 0000 000</t>
  </si>
  <si>
    <t>НАЛОГОВЫЕ И НЕНАЛОГОВЫЕ ДОХОДЫ</t>
  </si>
  <si>
    <t>2 02 15001 10 0000 150</t>
  </si>
  <si>
    <t>НАЛОГОВЫЕ ДОХОДЫ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</si>
  <si>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</si>
  <si>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</si>
  <si>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</si>
  <si>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</si>
  <si>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</si>
  <si>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</si>
  <si>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</si>
  <si>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</si>
  <si>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2 02 01003 10 0000 150</t>
  </si>
  <si>
    <t>Дотации бюджетам поселений на поддержку мер по обеспечению сбалансированности бюджетов</t>
  </si>
  <si>
    <t>1 03 02000 01 0000 110</t>
  </si>
  <si>
    <t>Акцизы по подакцизным товарам (продукции), производимым на территории Российской Федерации</t>
  </si>
  <si>
    <t>2 02 02999 10 0000 150</t>
  </si>
  <si>
    <t>1 05 00000 00 0000 000</t>
  </si>
  <si>
    <t>Налоги на совокупный доход</t>
  </si>
  <si>
    <t xml:space="preserve">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</si>
  <si>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</si>
  <si>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</si>
  <si>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>Прочие межбюджетные трансферты, передаваемые бюджетам сельских поселений</t>
  </si>
  <si>
    <t>1 05 03000 01 0000 110</t>
  </si>
  <si>
    <t>Единый сельскохозяйственный налог</t>
  </si>
  <si>
    <t xml:space="preserve"> 2 07 05030 10 0000 180</t>
  </si>
  <si>
    <t>Прочие безвозмездные поступления в бюджеты поселений</t>
  </si>
  <si>
    <t>1 06 00000 00 0000 000</t>
  </si>
  <si>
    <t>Налоги на имущество</t>
  </si>
  <si>
    <t>Доходы бюджета МО Усть-Канское сельское поселение администрирование которых осуществляется федеральными государственными органами и созданными ими федеральными казенными учреждениями</t>
  </si>
  <si>
    <t>000</t>
  </si>
  <si>
    <t>Налоговые и неналоговые доходы</t>
  </si>
  <si>
    <t>1 06 06000 00 0000 110</t>
  </si>
  <si>
    <t>1 06 06033 10 0000 110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</si>
  <si>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</si>
  <si>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</si>
  <si>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</si>
  <si>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</si>
  <si>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</si>
  <si>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</si>
  <si>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</si>
  <si>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</si>
  <si>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</si>
  <si>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</si>
  <si>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</si>
  <si>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</si>
  <si>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</si>
  <si>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 xml:space="preserve">1 13 02995 10 0000 130  </t>
  </si>
  <si>
    <t xml:space="preserve">Прочие неналоговые доходы  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</si>
  <si>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</si>
  <si>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</si>
  <si>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</si>
  <si>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</si>
  <si>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2 02 15001 00 0000 150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</si>
  <si>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</si>
  <si>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</si>
  <si>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2 02 02000 00 0000 151</t>
  </si>
  <si>
    <t>Субсидии бюджетам бюджетной системы Российской Федерации</t>
  </si>
  <si>
    <t xml:space="preserve"> 2 02 04000 00 0000 151</t>
  </si>
  <si>
    <t>Иные межбюджетные трансферты</t>
  </si>
  <si>
    <t>2 02 40014 10 0000 150</t>
  </si>
  <si>
    <t>Всего доходов</t>
  </si>
  <si>
    <t>2022 год</t>
  </si>
  <si>
    <t>Наименование показателя</t>
  </si>
  <si>
    <t>Раздел, подраздел</t>
  </si>
  <si>
    <t>ОБЩЕГОСУДАРСТВЕННЫЕ ВОПРОСЫ</t>
  </si>
  <si>
    <t>0100</t>
  </si>
  <si>
    <t>182</t>
  </si>
  <si>
    <t>1 06 06043 10 000 110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</si>
  <si>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</si>
  <si>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</si>
  <si>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</si>
  <si>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</si>
  <si>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</si>
  <si>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</si>
  <si>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</si>
  <si>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</si>
  <si>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НЕНАЛОГОВЫЕ ДОХОДЫ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</si>
  <si>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</si>
  <si>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</si>
  <si>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</si>
  <si>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</si>
  <si>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</si>
  <si>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</si>
  <si>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</si>
  <si>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</si>
  <si>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</si>
  <si>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</si>
  <si>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</si>
  <si>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</si>
  <si>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</si>
  <si>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</si>
  <si>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</si>
  <si>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</si>
  <si>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</si>
  <si>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</si>
  <si>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</si>
  <si>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</si>
  <si>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</si>
  <si>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</si>
  <si>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</si>
  <si>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</si>
  <si>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</si>
  <si>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</si>
  <si>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</si>
  <si>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</si>
  <si>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</si>
  <si>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</si>
  <si>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</si>
  <si>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</si>
  <si>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</si>
  <si>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</si>
  <si>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</si>
  <si>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</si>
  <si>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</si>
  <si>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</si>
  <si>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</si>
  <si>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</si>
  <si>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</si>
  <si>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</si>
  <si>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</si>
  <si>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</si>
  <si>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</si>
  <si>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</si>
  <si>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</si>
  <si>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</si>
  <si>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</si>
  <si>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</si>
  <si>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</si>
  <si>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</si>
  <si>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</si>
  <si>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</si>
  <si>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</si>
  <si>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</si>
  <si>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</si>
  <si>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</si>
  <si>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</si>
  <si>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</si>
  <si>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</si>
  <si>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</si>
  <si>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</si>
  <si>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</si>
  <si>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</si>
  <si>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</si>
  <si>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</si>
  <si>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</si>
  <si>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</si>
  <si>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</si>
  <si>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</si>
  <si>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</si>
  <si>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</si>
  <si>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</si>
  <si>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</si>
  <si>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</si>
  <si>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</si>
  <si>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</si>
  <si>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</si>
  <si>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</si>
  <si>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</si>
  <si>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</si>
  <si>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</si>
  <si>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</si>
  <si>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</si>
  <si>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</si>
  <si>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</si>
  <si>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</si>
  <si>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</si>
  <si>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</si>
  <si>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</si>
  <si>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</si>
  <si>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</si>
  <si>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</si>
  <si>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</si>
  <si>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</si>
  <si>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</si>
  <si>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</si>
  <si>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</si>
  <si>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</si>
  <si>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</si>
  <si>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</si>
  <si>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</si>
  <si>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</si>
  <si>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Условно утверждаемые расходы</t>
  </si>
  <si>
    <t>ВСЕГО РАСХОДОВ</t>
  </si>
  <si>
    <t>тыс. руб.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</si>
  <si>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</si>
  <si>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</si>
  <si>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</si>
  <si>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</si>
  <si>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</si>
  <si>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</si>
  <si>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</si>
  <si>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 xml:space="preserve">Сумма с учетом изменений </t>
  </si>
  <si>
    <t>4</t>
  </si>
  <si>
    <t>5</t>
  </si>
  <si>
    <t>6</t>
  </si>
  <si>
    <t>7</t>
  </si>
  <si>
    <t>Администрация Усть-Канского сельского поселения</t>
  </si>
  <si>
    <t>Общегосударственные вопросы</t>
  </si>
  <si>
    <t>01</t>
  </si>
  <si>
    <t>1.1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</si>
  <si>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</si>
  <si>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деятельности администрации Усть-Канского сельского поселения</t>
  </si>
  <si>
    <t>02</t>
  </si>
  <si>
    <t>99 0 00 08100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</si>
  <si>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</si>
  <si>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</si>
  <si>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 выплаты денежного содержания  и иные выплаты  работникам государственных  (муниципальных) органов</t>
  </si>
  <si>
    <t>129</t>
  </si>
  <si>
    <t>1.2</t>
  </si>
  <si>
    <t>Функционирование Правительства Российской Федерации, высших  исполнительной органов государственной власти субъектов Российской Федерации, местных администраций</t>
  </si>
  <si>
    <t xml:space="preserve">Обеспечивающая подпрограмма "Повышение эффективности муниципального  управления  администрации  МО «Усть-Канское СП» </t>
  </si>
  <si>
    <t>04</t>
  </si>
  <si>
    <t>Материально-техническое обеспечение администрации Усть-Канского сельского поселения</t>
  </si>
  <si>
    <t>Расходы на выплаты  по оплате труда работников администрации МО "Усть-Канское сельское поселение"</t>
  </si>
  <si>
    <t>01 0 Я0 10 110</t>
  </si>
  <si>
    <t>01 0 Я0 S8 500</t>
  </si>
  <si>
    <t>Закупка товаров,работ,услуг в сфере информационно-коммуникационных технологий</t>
  </si>
  <si>
    <t>01 0 Я0 10 190</t>
  </si>
  <si>
    <t>242</t>
  </si>
  <si>
    <t xml:space="preserve">Прочая закупка товаров, работ и услуг </t>
  </si>
  <si>
    <t>244</t>
  </si>
  <si>
    <t>Уплата налога на имущество организаций и земельного налога</t>
  </si>
  <si>
    <t>851</t>
  </si>
  <si>
    <t>Уплата налогов, сборов и иных платежей</t>
  </si>
  <si>
    <t>852</t>
  </si>
  <si>
    <t>853</t>
  </si>
  <si>
    <t>1.4</t>
  </si>
  <si>
    <t>Резервные средства</t>
  </si>
  <si>
    <t>11</t>
  </si>
  <si>
    <t>99 0 00 0Ш200</t>
  </si>
  <si>
    <t>Резервные фонды местной администрации</t>
  </si>
  <si>
    <t>870</t>
  </si>
  <si>
    <t>2.</t>
  </si>
  <si>
    <t>Повышение систем жизнеобеспечения "МБУ Кан Чарас"</t>
  </si>
  <si>
    <t>13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</si>
  <si>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</si>
  <si>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01 0 00 10199</t>
  </si>
  <si>
    <t>611</t>
  </si>
  <si>
    <t>3.</t>
  </si>
  <si>
    <t>Национальная безопасность и правоохранительная деятельность</t>
  </si>
  <si>
    <t>03</t>
  </si>
  <si>
    <t>3.1</t>
  </si>
  <si>
    <t>Подпрограмма "Устойчивое развитие систем жизнеобеспечения"</t>
  </si>
  <si>
    <t>09</t>
  </si>
  <si>
    <t>Основное мероприятие "Организация мероприятий по защите населения и территории МО Усть-Канское сельское поселение"</t>
  </si>
  <si>
    <t>01 1 01 00000</t>
  </si>
  <si>
    <t>01 1 01 00190</t>
  </si>
  <si>
    <t>4.</t>
  </si>
  <si>
    <t>Национальная экономика</t>
  </si>
  <si>
    <t>4.1</t>
  </si>
  <si>
    <t>06</t>
  </si>
  <si>
    <t>Основное мероприятие "Развитие и модернизация инженерной инфраструктуры для защиты населения от наводнений МО Усть-Канское сельского  поселения</t>
  </si>
  <si>
    <t>01 1 02 00000</t>
  </si>
  <si>
    <t>Развитие и модернизация инженерной инфраструктуры для защиты населения от наводнений МО Усть-Канское сельское  поселение</t>
  </si>
  <si>
    <t>01 1 02 00190</t>
  </si>
  <si>
    <t>4.2</t>
  </si>
  <si>
    <t>01 1 00 00000</t>
  </si>
  <si>
    <t xml:space="preserve">  Основное мероприятие "Развитие транспортной инфраструктуры МО Усть-Канского сельского поселения"</t>
  </si>
  <si>
    <t>01 1 05 00000</t>
  </si>
  <si>
    <t xml:space="preserve">Развитие транспортной инфраструктуры МОУсть-Канского сельского поселения </t>
  </si>
  <si>
    <t>01 1 05 00Д00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</si>
  <si>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</si>
  <si>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</si>
  <si>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</si>
  <si>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5.1</t>
  </si>
  <si>
    <t>Основное мероприятие"Развитие и модернизация инфраструктуры по хранению и переработке ТБО и ЖБО МО "Усть-Канское сельское поселение</t>
  </si>
  <si>
    <t>01 1 03 00000</t>
  </si>
  <si>
    <t>Развитие и модернизация инфраструктуры по хранению и переработке ТБО и ЖБО МО Усть-Канское сельское поселение</t>
  </si>
  <si>
    <t>01 1 03 00190</t>
  </si>
  <si>
    <t>Прочая закупка товаров, работ и услуг</t>
  </si>
  <si>
    <t>5.2</t>
  </si>
  <si>
    <t>Основное мероприятие "Повышение уровня благоустройства территории"</t>
  </si>
  <si>
    <t xml:space="preserve">Повышение уровня благоустройства территории </t>
  </si>
  <si>
    <t>01 1 04 00190</t>
  </si>
  <si>
    <t>01 1 F2 55550</t>
  </si>
  <si>
    <t>01 1 04 L5671</t>
  </si>
  <si>
    <t>Культура, кинематография</t>
  </si>
  <si>
    <t>08</t>
  </si>
  <si>
    <t>6.1</t>
  </si>
  <si>
    <t>Подпрограмма "Развитие социально-культурной сферы"</t>
  </si>
  <si>
    <t>01 2 00 00000</t>
  </si>
  <si>
    <t>01 2 00 1М00</t>
  </si>
  <si>
    <t>01 2 00 01М01</t>
  </si>
  <si>
    <t>540</t>
  </si>
  <si>
    <t>Физическая культура и спорт</t>
  </si>
  <si>
    <t>7.1</t>
  </si>
  <si>
    <t xml:space="preserve">Основное мероприятие "Развитие физической культуры и спорта" </t>
  </si>
  <si>
    <t>01 2 02 01 110</t>
  </si>
  <si>
    <t>01 2 02 S8 500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</si>
  <si>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</si>
  <si>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</si>
  <si>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01 2 02 01 190</t>
  </si>
  <si>
    <t>Социальное обеспечение и иные выплаты населению</t>
  </si>
  <si>
    <t>300</t>
  </si>
  <si>
    <t xml:space="preserve"> Премии и гранты</t>
  </si>
  <si>
    <t>350</t>
  </si>
  <si>
    <t>8.</t>
  </si>
  <si>
    <t>Условно утвержденные расходы</t>
  </si>
  <si>
    <t>Межбюджетные трансферты передаваемые бюджету муниципального района  на финансовое обеспечение полномочий в рамках подпрограммы "Развитие социально-культурной сферы муниципальной программы Усть-Канского сельского поселения"</t>
  </si>
  <si>
    <t>Код</t>
  </si>
  <si>
    <t>Наименование программы</t>
  </si>
  <si>
    <t>1</t>
  </si>
  <si>
    <t>Муниципальная программа "Комплексное совершенствование социально-экономических процессов в Усть-Канском сельском поселении"</t>
  </si>
  <si>
    <t>Устойчивое развитие систем жизнеобеспечения</t>
  </si>
  <si>
    <t>1.3</t>
  </si>
  <si>
    <t>Развитие социально-культурной сферы</t>
  </si>
  <si>
    <t>Непрограммные расходы</t>
  </si>
  <si>
    <t>ВСЕГО:</t>
  </si>
  <si>
    <t>Сумма на 2022 год</t>
  </si>
  <si>
    <t>Обеспечивающая подпрограмма "«Повышение эффективности муниципального управления администрации МО «Усть-Канское СП»</t>
  </si>
  <si>
    <t>Наименование передаваемого полномочия</t>
  </si>
  <si>
    <t>Реквизиты соглашения</t>
  </si>
  <si>
    <t>Сумма расходов</t>
  </si>
  <si>
    <t>Создание условий для организации досуга и обеспечения жителей Усть-Канское сельского  поселения услугами  организации культуры (ФЗ от06.10.2003№131-ФЗ"ОБ общих принципах организации местного самоуправления в РФ",п12ч.1ст.14)</t>
  </si>
  <si>
    <t>ИТОГО</t>
  </si>
  <si>
    <t>х</t>
  </si>
  <si>
    <t>2 02 16001 10 0000 150</t>
  </si>
  <si>
    <t>Дотации бюджетам сельских поселений  на выравнивание бюджетной обеспеченности из бюджетов муниципальных районов</t>
  </si>
  <si>
    <t>2023 год</t>
  </si>
  <si>
    <t>Приложение 1
к решению «О бюджете 
муниципального образования Усть-Канское сельское поселение
на 2022 год и плановый период 2023-2024гг.»</t>
  </si>
  <si>
    <t xml:space="preserve">Источники финансирования дефицита  бюджета МО "Усть-Канское сельское поселение" на 2022 -2024 годы </t>
  </si>
  <si>
    <t xml:space="preserve">801 01 02 00 00 10 0000 710 </t>
  </si>
  <si>
    <t>801 01 02 00 00 10 0000 810</t>
  </si>
  <si>
    <t>801 01 03 01 00 10 0000 710</t>
  </si>
  <si>
    <t>801 01 03 01 00 10 0000 810</t>
  </si>
  <si>
    <t>Приложение 2
к решению «О бюджете 
муниципального образования Усть-Канское сельское поселение 
на 2022 год и плановый период 2023-2024гг.»</t>
  </si>
  <si>
    <t>Перечень главных администраторов доходов бюджета муниципального образования «Усть-Канское сельское поселение» на 2022-2024 годы</t>
  </si>
  <si>
    <t>2 02 25299 10 0000 150</t>
  </si>
  <si>
    <t>Субсидии бюджетам сельских поселений на софинансирование расходных обязательств субъектов Российской Федерации,связанных с реализацией федеральной целевой программы "Увековечение памяти погибщих при защите Отечества на 2019-2024годы"</t>
  </si>
  <si>
    <t>Субсидии бюджетам сельских поселений из местных бюджетов</t>
  </si>
  <si>
    <t>Приложение 3
к решению «О бюджете 
муниципального образованияУсть-Канское сельское поселение
на 2022 год и плановый период 2023-2024гг.»</t>
  </si>
  <si>
    <t>Приложение 4
к решению «О бюджете 
муниципального образованияУсть-Канское сельское поселение
на 2022 год и плановый период 2023-2024гг.»</t>
  </si>
  <si>
    <t>Объем поступлений доходов в бюджет муниципального образования Усть-Канское сельское поселение в 2022 году</t>
  </si>
  <si>
    <t xml:space="preserve">Приложение 5
к решению «О бюджете 
муниципального образования  Усть-Канское сельское поселение
на 2022 год и на плановый период 2023-2024гг.» </t>
  </si>
  <si>
    <t>Объем поступлений доходов в бюджет муниципального образования Усть-Канское сельское поселение на  плановый период 2023-2024гг.</t>
  </si>
  <si>
    <t>2024 год</t>
  </si>
  <si>
    <t>Приложение 6
к решению «О бюджете 
муниципального образованияУсть-Канское сельское поселение
на 2022 год и плановый период 2023-2024гг.»</t>
  </si>
  <si>
    <t>Распределение
бюджетных ассигнований по разделам, подразделам классификации расходов бюджета муниципального образования Усть-Канское сельское поселение на плановый период 2022г.</t>
  </si>
  <si>
    <t>Приложение 7
к пояснительной записке к решению «О бюджете 
муниципального образования Усть-Канское сельское поселение
на плановый период 2022-2024гг.»</t>
  </si>
  <si>
    <t>Распределение
бюджетных ассигнований по разделам, подразделам классификации расходов бюджета муниципального образования Усть-Канское сельское поселение на плановый период 2023-2024гг.</t>
  </si>
  <si>
    <t xml:space="preserve"> 2024 год</t>
  </si>
  <si>
    <t>Приложение 8
к решению «О бюджете 
муниципального образования Усть-Канское сельское поселение
на 2022 год »</t>
  </si>
  <si>
    <t>Ведомственная структура расходов бюджета муниципального образования Усть-Канское сельское поселение  на 2022 год</t>
  </si>
  <si>
    <t>Ведомственная структура расходов бюджета муниципального образования Усть-Канское сельское поселение  на 2022-2023 год</t>
  </si>
  <si>
    <t>Сумма с учетом изменений на 2023 год</t>
  </si>
  <si>
    <t>Приложение 10
к решению «О бюджете 
муниципального образования Усть-Канское сельское поселение
на 2022  год и на плановый период 2023-2024годов »</t>
  </si>
  <si>
    <t>Распределение бюджетных ассигнований на реализацию муниципальных программ  и непрограммных расходов на 2022 год</t>
  </si>
  <si>
    <t>Приложение 11
к решению «О бюджете 
муниципального образования Усть-Канское сельское поселение
на плановый период 2022-2024гг.»</t>
  </si>
  <si>
    <t>Распределение бюджетных ассигнований на реализацию муниципальных программ на 2022-2024гг.</t>
  </si>
  <si>
    <t>Сумма на 2024 год</t>
  </si>
  <si>
    <t>Приложение 12
к решению «О бюджете 
муниципального образования Усть-Канское сельское поселение
на 2022 год и на 2023-2024годов»</t>
  </si>
  <si>
    <t xml:space="preserve">Иные межбюджетные трансферты, выделяемые из бюджета муниципального образования Усть-Канское сельское поселение  на финансирование расходов, связанных с передачей полномочий органам местного самоуправления муниципального образования "Усть-Канский район"                   на 2022 год </t>
  </si>
  <si>
    <t>Приложение 13
к решению «О бюджете 
муниципального образования Усть-Канское сельское поселение
на плановый 2022-2024гг.»</t>
  </si>
  <si>
    <t>Иные межбюджетные трансферты, выделяемые из бюджета муниципального образования Усть-Канское сельское поселение  на финансирование расходов, связанных с передачей полномочий органам местного самоуправления муниципального образования "Усть-Канский район"    на плановый период 2023-2024гг.</t>
  </si>
  <si>
    <t>Сумма расходов 2024 год</t>
  </si>
  <si>
    <t>Сумма расходов            2023 год</t>
  </si>
  <si>
    <t>Субсидии бюджетам сельских поселений на софинансирование расходных обязательств субъектов Российской Федерации , связанных с реализацией федеральной целевой программы "Увековечение памяти погибших при защите Отечества на 2019-2024 годы"</t>
  </si>
  <si>
    <t>Дотации бюджетам поселений на выравнивание бюджетной обеспеченности из бюджета муниципальных районов</t>
  </si>
  <si>
    <t>2 02 00000 00 0000 000</t>
  </si>
  <si>
    <t>Основное мероприятие "Организация мероприятий по защите населения и территории  от чрезвычайных ситуаций природного и техногенного характера, пожарная безопасность МО Усть-Канское сельское поселение"</t>
  </si>
  <si>
    <t>Организация мероприятий по защите населения и территории  от чрезвычайных ситуаций природного и техногенного характера, пожарная безопасность МО Усть-Канское сельское поселение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</si>
  <si>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</si>
  <si>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4.3</t>
  </si>
  <si>
    <t>Программа Развитие малого и среднего приедпринимательства на территории Усть-Канского сельского поселения</t>
  </si>
  <si>
    <t>12</t>
  </si>
  <si>
    <t>240</t>
  </si>
  <si>
    <t xml:space="preserve">Защита населения и территории  от чрезвычайных ситуаций природного и техногенного характера, пожарная безопасность </t>
  </si>
  <si>
    <t>10</t>
  </si>
  <si>
    <t xml:space="preserve">Организация мероприятий по защите населения и территории, пожарная безопасность МО Усть-Канское сельское поселение </t>
  </si>
  <si>
    <t>культ</t>
  </si>
  <si>
    <t>2</t>
  </si>
  <si>
    <t>Муниципальная программа Развитие малого и среднего приедпринимательства на территории Усть-Канского сельского поселения"</t>
  </si>
  <si>
    <t>Приложение 9
к решению «О бюджете 
муниципального образования Усть-Канское сельское поселение
на 2022 и на плановый период 2023-2024 годы »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</si>
  <si>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</si>
  <si>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Сумма с учетом изменений на 2024 год</t>
  </si>
  <si>
    <t>Обеспечение проведения выборов и референумов</t>
  </si>
  <si>
    <t>07</t>
  </si>
  <si>
    <t>Специальные расходы</t>
  </si>
  <si>
    <t>99 0 00 02190</t>
  </si>
  <si>
    <t>880</t>
  </si>
  <si>
    <t>1 06 010301 00 000 110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</si>
  <si>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</si>
  <si>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</t>
  </si>
  <si>
    <t>2 02 3002410 0000 150</t>
  </si>
  <si>
    <t>Субвенция на осуществление государственных полномочий Республики Алтай в области законодательства об административных правонарушениях</t>
  </si>
  <si>
    <t>Субвенция на осуществление государственных полномочий РА в области законодательства об административных правонарушениях</t>
  </si>
  <si>
    <t>99 0 00 45300</t>
  </si>
  <si>
    <t>0</t>
  </si>
  <si>
    <t>120</t>
  </si>
  <si>
    <t>Программа Развитие малого и среднего предпринимательства на территории Усть-Канского сельского поселения</t>
  </si>
  <si>
    <t xml:space="preserve">Глава муниципального образования </t>
  </si>
  <si>
    <t xml:space="preserve">Подготовка и  проведения выборов и референумов в представительный орган муниципального образования </t>
  </si>
  <si>
    <t xml:space="preserve">Подготовка и  проведения выборов и референумов </t>
  </si>
  <si>
    <t>01 0 Я0 10 100</t>
  </si>
  <si>
    <t xml:space="preserve">Расходы на оплату труда по подпрограмме Развитие физической культуры и спорта </t>
  </si>
  <si>
    <t>02  1 01 01190</t>
  </si>
  <si>
    <t>01 000 00000</t>
  </si>
  <si>
    <t>99 0 00 00000</t>
  </si>
  <si>
    <t>1.5</t>
  </si>
  <si>
    <t>Проведение внутреннего финансового контроля и вудита</t>
  </si>
  <si>
    <t>00</t>
  </si>
  <si>
    <t>01 0 Я0 S9 600</t>
  </si>
  <si>
    <t>Иные межбюджетные трансферты передаваемые бюджету муниципального района  на финансовое обеспечение полномочий по внутреннему муниципальному финансовому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</si>
</sst>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р_._-;\-* #,##0.00_р_._-;_-* &quot;-&quot;??_р_._-;_-@"/>
  </numFmts>
  <fonts count="30">
    <font>
      <sz val="10"/>
      <color rgb="FF000000"/>
      <name val="Arimo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mo"/>
    </font>
    <font>
      <sz val="12"/>
      <color theme="1"/>
      <name val="Arimo"/>
    </font>
    <font>
      <sz val="11"/>
      <color theme="1"/>
      <name val="Arimo"/>
    </font>
    <font>
      <sz val="12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Arimo"/>
    </font>
    <font>
      <sz val="8"/>
      <color theme="1"/>
      <name val="Times New Roman"/>
      <family val="1"/>
      <charset val="204"/>
    </font>
    <font>
      <sz val="10"/>
      <color theme="1"/>
      <name val="Arimo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Arimo"/>
    </font>
    <font>
      <i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41414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mo"/>
      <charset val="204"/>
    </font>
    <font>
      <sz val="14"/>
      <name val="Arimo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E5E5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vertical="top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0" fontId="4" fillId="0" borderId="0" xfId="0" applyFont="1"/>
    <xf numFmtId="165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3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 applyAlignment="1">
      <alignment horizontal="center" vertical="top" wrapText="1"/>
    </xf>
    <xf numFmtId="2" fontId="9" fillId="0" borderId="0" xfId="0" applyNumberFormat="1" applyFont="1"/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49" fontId="7" fillId="4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5" borderId="1" xfId="0" applyFont="1" applyFill="1" applyBorder="1" applyAlignment="1">
      <alignment horizontal="left" vertical="center" shrinkToFit="1"/>
    </xf>
    <xf numFmtId="0" fontId="16" fillId="0" borderId="1" xfId="0" applyFont="1" applyBorder="1"/>
    <xf numFmtId="0" fontId="16" fillId="0" borderId="10" xfId="0" applyFont="1" applyBorder="1"/>
    <xf numFmtId="164" fontId="3" fillId="4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164" fontId="15" fillId="0" borderId="1" xfId="0" applyNumberFormat="1" applyFont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16" fontId="7" fillId="2" borderId="1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2" borderId="13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/>
    <xf numFmtId="164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49" fontId="21" fillId="4" borderId="1" xfId="0" applyNumberFormat="1" applyFont="1" applyFill="1" applyBorder="1" applyAlignment="1">
      <alignment horizontal="center" vertical="top" wrapText="1"/>
    </xf>
    <xf numFmtId="49" fontId="19" fillId="6" borderId="1" xfId="0" applyNumberFormat="1" applyFont="1" applyFill="1" applyBorder="1" applyAlignment="1">
      <alignment horizontal="center" vertical="top" wrapText="1"/>
    </xf>
    <xf numFmtId="49" fontId="21" fillId="7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wrapText="1"/>
    </xf>
    <xf numFmtId="49" fontId="3" fillId="7" borderId="1" xfId="0" applyNumberFormat="1" applyFont="1" applyFill="1" applyBorder="1" applyAlignment="1">
      <alignment horizontal="center" vertical="top" wrapText="1"/>
    </xf>
    <xf numFmtId="49" fontId="21" fillId="7" borderId="1" xfId="0" applyNumberFormat="1" applyFont="1" applyFill="1" applyBorder="1" applyAlignment="1">
      <alignment horizontal="center" vertical="top" wrapText="1"/>
    </xf>
    <xf numFmtId="164" fontId="3" fillId="7" borderId="1" xfId="0" applyNumberFormat="1" applyFont="1" applyFill="1" applyBorder="1" applyAlignment="1">
      <alignment horizontal="center" vertical="top" wrapText="1"/>
    </xf>
    <xf numFmtId="49" fontId="19" fillId="4" borderId="1" xfId="0" applyNumberFormat="1" applyFont="1" applyFill="1" applyBorder="1" applyAlignment="1">
      <alignment horizontal="center" vertical="top" wrapText="1"/>
    </xf>
    <xf numFmtId="49" fontId="19" fillId="4" borderId="1" xfId="0" applyNumberFormat="1" applyFont="1" applyFill="1" applyBorder="1" applyAlignment="1">
      <alignment horizontal="center" wrapText="1"/>
    </xf>
    <xf numFmtId="49" fontId="21" fillId="0" borderId="0" xfId="0" applyNumberFormat="1" applyFont="1" applyAlignment="1">
      <alignment horizontal="center" vertical="top" wrapText="1"/>
    </xf>
    <xf numFmtId="164" fontId="0" fillId="0" borderId="0" xfId="0" applyNumberFormat="1" applyFont="1" applyAlignment="1"/>
    <xf numFmtId="0" fontId="0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19" fillId="0" borderId="1" xfId="0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164" fontId="2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vertical="top" wrapText="1"/>
    </xf>
    <xf numFmtId="0" fontId="7" fillId="9" borderId="1" xfId="0" applyFont="1" applyFill="1" applyBorder="1" applyAlignment="1">
      <alignment horizontal="center" vertical="top" wrapText="1"/>
    </xf>
    <xf numFmtId="49" fontId="3" fillId="10" borderId="11" xfId="0" applyNumberFormat="1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center" wrapText="1"/>
    </xf>
    <xf numFmtId="49" fontId="3" fillId="10" borderId="1" xfId="0" applyNumberFormat="1" applyFont="1" applyFill="1" applyBorder="1" applyAlignment="1">
      <alignment horizontal="center" vertical="top" wrapText="1"/>
    </xf>
    <xf numFmtId="164" fontId="3" fillId="10" borderId="1" xfId="0" applyNumberFormat="1" applyFont="1" applyFill="1" applyBorder="1" applyAlignment="1">
      <alignment horizontal="center" vertical="top" wrapText="1"/>
    </xf>
    <xf numFmtId="0" fontId="9" fillId="8" borderId="0" xfId="0" applyFont="1" applyFill="1"/>
    <xf numFmtId="0" fontId="0" fillId="0" borderId="0" xfId="0" applyFont="1" applyAlignment="1"/>
    <xf numFmtId="0" fontId="0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left" wrapText="1"/>
    </xf>
    <xf numFmtId="164" fontId="27" fillId="0" borderId="21" xfId="0" applyNumberFormat="1" applyFont="1" applyBorder="1" applyAlignment="1">
      <alignment horizontal="center" wrapText="1"/>
    </xf>
    <xf numFmtId="0" fontId="21" fillId="0" borderId="0" xfId="0" applyFont="1" applyAlignment="1">
      <alignment horizontal="right" wrapText="1"/>
    </xf>
    <xf numFmtId="164" fontId="21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center" wrapText="1"/>
    </xf>
    <xf numFmtId="165" fontId="19" fillId="0" borderId="1" xfId="0" applyNumberFormat="1" applyFont="1" applyBorder="1" applyAlignment="1">
      <alignment horizontal="center"/>
    </xf>
    <xf numFmtId="49" fontId="21" fillId="0" borderId="1" xfId="0" applyNumberFormat="1" applyFont="1" applyBorder="1"/>
    <xf numFmtId="0" fontId="21" fillId="0" borderId="1" xfId="0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27" fillId="0" borderId="2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164" fontId="26" fillId="0" borderId="1" xfId="0" applyNumberFormat="1" applyFont="1" applyBorder="1" applyAlignment="1">
      <alignment horizontal="left" vertical="center" wrapText="1"/>
    </xf>
    <xf numFmtId="164" fontId="21" fillId="0" borderId="1" xfId="0" applyNumberFormat="1" applyFont="1" applyBorder="1"/>
    <xf numFmtId="164" fontId="21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27" fillId="0" borderId="21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center" vertical="top" wrapText="1"/>
    </xf>
    <xf numFmtId="0" fontId="21" fillId="0" borderId="9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center"/>
    </xf>
    <xf numFmtId="49" fontId="21" fillId="8" borderId="11" xfId="0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left" vertical="center" wrapText="1"/>
    </xf>
    <xf numFmtId="49" fontId="21" fillId="8" borderId="1" xfId="0" applyNumberFormat="1" applyFont="1" applyFill="1" applyBorder="1" applyAlignment="1">
      <alignment vertical="top" wrapText="1"/>
    </xf>
    <xf numFmtId="1" fontId="21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0" fontId="26" fillId="0" borderId="0" xfId="0" applyFont="1" applyAlignment="1"/>
    <xf numFmtId="0" fontId="21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0" borderId="15" xfId="0" applyFont="1" applyBorder="1"/>
    <xf numFmtId="164" fontId="21" fillId="0" borderId="1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/>
    </xf>
    <xf numFmtId="164" fontId="21" fillId="0" borderId="15" xfId="0" applyNumberFormat="1" applyFont="1" applyBorder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64" fontId="26" fillId="0" borderId="25" xfId="0" applyNumberFormat="1" applyFont="1" applyBorder="1" applyAlignment="1">
      <alignment horizontal="center"/>
    </xf>
    <xf numFmtId="164" fontId="26" fillId="0" borderId="2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 wrapText="1"/>
    </xf>
    <xf numFmtId="164" fontId="26" fillId="0" borderId="1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49" fontId="3" fillId="8" borderId="11" xfId="0" applyNumberFormat="1" applyFont="1" applyFill="1" applyBorder="1" applyAlignment="1">
      <alignment horizontal="left" vertical="top" wrapText="1"/>
    </xf>
    <xf numFmtId="0" fontId="3" fillId="0" borderId="12" xfId="0" applyFont="1" applyBorder="1" applyAlignment="1">
      <alignment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10" borderId="0" xfId="0" applyFont="1" applyFill="1" applyAlignment="1">
      <alignment horizontal="left" wrapText="1"/>
    </xf>
    <xf numFmtId="49" fontId="3" fillId="1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1" fillId="0" borderId="0" xfId="0" applyFont="1" applyAlignment="1">
      <alignment horizontal="right" wrapText="1"/>
    </xf>
    <xf numFmtId="0" fontId="28" fillId="0" borderId="0" xfId="0" applyFont="1" applyAlignment="1"/>
    <xf numFmtId="0" fontId="1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8" fillId="0" borderId="4" xfId="0" applyFont="1" applyBorder="1"/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8" fillId="0" borderId="8" xfId="0" applyFont="1" applyBorder="1"/>
    <xf numFmtId="0" fontId="27" fillId="0" borderId="26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1" fillId="0" borderId="0" xfId="0" applyFont="1" applyAlignment="1">
      <alignment horizontal="right" vertical="top" wrapText="1"/>
    </xf>
    <xf numFmtId="0" fontId="22" fillId="0" borderId="0" xfId="0" applyFont="1" applyAlignment="1"/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0" fontId="3" fillId="0" borderId="8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6" fillId="0" borderId="0" xfId="0" applyFont="1" applyAlignment="1"/>
    <xf numFmtId="0" fontId="21" fillId="0" borderId="19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1" fillId="0" borderId="9" xfId="0" applyFont="1" applyBorder="1" applyAlignment="1">
      <alignment horizontal="right" vertical="top" wrapText="1"/>
    </xf>
    <xf numFmtId="0" fontId="29" fillId="0" borderId="9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2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1" fillId="0" borderId="24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wrapText="1"/>
    </xf>
    <xf numFmtId="0" fontId="21" fillId="0" borderId="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000"/>
  <sheetViews>
    <sheetView topLeftCell="A13" workbookViewId="0">
      <selection activeCell="A20" sqref="A20"/>
    </sheetView>
  </sheetViews>
  <sheetFormatPr defaultColWidth="14.42578125" defaultRowHeight="15" customHeight="1"/>
  <cols>
    <col min="1" max="1" width="69.5703125" customWidth="1"/>
    <col min="2" max="2" width="40.140625" customWidth="1"/>
    <col min="3" max="3" width="13.7109375" customWidth="1"/>
    <col min="4" max="9" width="9.140625" hidden="1" customWidth="1"/>
    <col min="10" max="26" width="9.140625" customWidth="1"/>
  </cols>
  <sheetData>
    <row r="1" spans="1:26" ht="122.25" customHeight="1">
      <c r="A1" s="134"/>
      <c r="B1" s="240" t="s">
        <v>407</v>
      </c>
      <c r="C1" s="241"/>
      <c r="D1" s="241"/>
      <c r="E1" s="241"/>
      <c r="F1" s="241"/>
      <c r="G1" s="241"/>
      <c r="H1" s="241"/>
      <c r="I1" s="2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6.25" customHeight="1">
      <c r="A2" s="242" t="s">
        <v>408</v>
      </c>
      <c r="B2" s="241"/>
      <c r="C2" s="241"/>
      <c r="D2" s="134"/>
      <c r="E2" s="134"/>
      <c r="F2" s="134"/>
      <c r="G2" s="134"/>
      <c r="H2" s="134"/>
      <c r="I2" s="13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64"/>
      <c r="B3" s="164"/>
      <c r="C3" s="173" t="s">
        <v>0</v>
      </c>
      <c r="D3" s="134"/>
      <c r="E3" s="134"/>
      <c r="F3" s="134"/>
      <c r="G3" s="134"/>
      <c r="H3" s="134"/>
      <c r="I3" s="13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0.5" customHeight="1">
      <c r="A4" s="142"/>
      <c r="B4" s="174" t="s">
        <v>2</v>
      </c>
      <c r="C4" s="175" t="s">
        <v>3</v>
      </c>
      <c r="D4" s="134"/>
      <c r="E4" s="134"/>
      <c r="F4" s="134"/>
      <c r="G4" s="134"/>
      <c r="H4" s="134"/>
      <c r="I4" s="13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>
      <c r="A5" s="177" t="s">
        <v>4</v>
      </c>
      <c r="B5" s="176"/>
      <c r="C5" s="147">
        <v>0</v>
      </c>
      <c r="D5" s="175">
        <v>395978.2</v>
      </c>
      <c r="E5" s="175">
        <v>395978.2</v>
      </c>
      <c r="F5" s="175">
        <v>395978.2</v>
      </c>
      <c r="G5" s="175">
        <v>395978.2</v>
      </c>
      <c r="H5" s="175">
        <v>395978.2</v>
      </c>
      <c r="I5" s="175">
        <v>395978.2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>
      <c r="A6" s="145" t="s">
        <v>9</v>
      </c>
      <c r="B6" s="178" t="s">
        <v>10</v>
      </c>
      <c r="C6" s="147">
        <v>0</v>
      </c>
      <c r="D6" s="175" t="e">
        <f t="shared" ref="D6:I6" si="0">D12+D17+#REF!</f>
        <v>#REF!</v>
      </c>
      <c r="E6" s="175" t="e">
        <f t="shared" si="0"/>
        <v>#REF!</v>
      </c>
      <c r="F6" s="175" t="e">
        <f t="shared" si="0"/>
        <v>#REF!</v>
      </c>
      <c r="G6" s="175" t="e">
        <f t="shared" si="0"/>
        <v>#REF!</v>
      </c>
      <c r="H6" s="175" t="e">
        <f t="shared" si="0"/>
        <v>#REF!</v>
      </c>
      <c r="I6" s="175" t="e">
        <f t="shared" si="0"/>
        <v>#REF!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>
      <c r="A7" s="177" t="s">
        <v>14</v>
      </c>
      <c r="B7" s="178"/>
      <c r="C7" s="147"/>
      <c r="D7" s="175"/>
      <c r="E7" s="175"/>
      <c r="F7" s="175"/>
      <c r="G7" s="175"/>
      <c r="H7" s="175"/>
      <c r="I7" s="17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" customHeight="1">
      <c r="A8" s="145" t="s">
        <v>18</v>
      </c>
      <c r="B8" s="178" t="s">
        <v>20</v>
      </c>
      <c r="C8" s="147">
        <v>0</v>
      </c>
      <c r="D8" s="175" t="e">
        <f t="shared" ref="D8:I8" si="1">#REF!</f>
        <v>#REF!</v>
      </c>
      <c r="E8" s="175" t="e">
        <f t="shared" si="1"/>
        <v>#REF!</v>
      </c>
      <c r="F8" s="175" t="e">
        <f t="shared" si="1"/>
        <v>#REF!</v>
      </c>
      <c r="G8" s="175" t="e">
        <f t="shared" si="1"/>
        <v>#REF!</v>
      </c>
      <c r="H8" s="175" t="e">
        <f t="shared" si="1"/>
        <v>#REF!</v>
      </c>
      <c r="I8" s="175" t="e">
        <f t="shared" si="1"/>
        <v>#REF!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6.5" customHeight="1">
      <c r="A9" s="145" t="s">
        <v>23</v>
      </c>
      <c r="B9" s="178" t="s">
        <v>26</v>
      </c>
      <c r="C9" s="147">
        <v>0</v>
      </c>
      <c r="D9" s="175"/>
      <c r="E9" s="175"/>
      <c r="F9" s="175"/>
      <c r="G9" s="175"/>
      <c r="H9" s="175"/>
      <c r="I9" s="17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145" t="s">
        <v>31</v>
      </c>
      <c r="B10" s="178" t="s">
        <v>33</v>
      </c>
      <c r="C10" s="147">
        <v>0</v>
      </c>
      <c r="D10" s="175"/>
      <c r="E10" s="175"/>
      <c r="F10" s="175"/>
      <c r="G10" s="175"/>
      <c r="H10" s="175"/>
      <c r="I10" s="17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9.75" customHeight="1">
      <c r="A11" s="145" t="s">
        <v>35</v>
      </c>
      <c r="B11" s="178" t="s">
        <v>36</v>
      </c>
      <c r="C11" s="147">
        <f>C12+C14</f>
        <v>0</v>
      </c>
      <c r="D11" s="175"/>
      <c r="E11" s="175"/>
      <c r="F11" s="175"/>
      <c r="G11" s="175"/>
      <c r="H11" s="175"/>
      <c r="I11" s="17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2.75" customHeight="1">
      <c r="A12" s="179" t="s">
        <v>41</v>
      </c>
      <c r="B12" s="178" t="s">
        <v>42</v>
      </c>
      <c r="C12" s="147">
        <f>C13</f>
        <v>0</v>
      </c>
      <c r="D12" s="175" t="e">
        <f t="shared" ref="D12:I12" si="2">D13-D15</f>
        <v>#REF!</v>
      </c>
      <c r="E12" s="175" t="e">
        <f t="shared" si="2"/>
        <v>#REF!</v>
      </c>
      <c r="F12" s="175" t="e">
        <f t="shared" si="2"/>
        <v>#REF!</v>
      </c>
      <c r="G12" s="175" t="e">
        <f t="shared" si="2"/>
        <v>#REF!</v>
      </c>
      <c r="H12" s="175" t="e">
        <f t="shared" si="2"/>
        <v>#REF!</v>
      </c>
      <c r="I12" s="175" t="e">
        <f t="shared" si="2"/>
        <v>#REF!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66" customHeight="1">
      <c r="A13" s="145" t="s">
        <v>47</v>
      </c>
      <c r="B13" s="178" t="s">
        <v>409</v>
      </c>
      <c r="C13" s="147">
        <v>0</v>
      </c>
      <c r="D13" s="175" t="e">
        <f t="shared" ref="D13:I13" si="3">D14</f>
        <v>#REF!</v>
      </c>
      <c r="E13" s="175" t="e">
        <f t="shared" si="3"/>
        <v>#REF!</v>
      </c>
      <c r="F13" s="175" t="e">
        <f t="shared" si="3"/>
        <v>#REF!</v>
      </c>
      <c r="G13" s="175" t="e">
        <f t="shared" si="3"/>
        <v>#REF!</v>
      </c>
      <c r="H13" s="175" t="e">
        <f t="shared" si="3"/>
        <v>#REF!</v>
      </c>
      <c r="I13" s="175" t="e">
        <f t="shared" si="3"/>
        <v>#REF!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9.5" customHeight="1">
      <c r="A14" s="145" t="s">
        <v>50</v>
      </c>
      <c r="B14" s="178" t="s">
        <v>51</v>
      </c>
      <c r="C14" s="147">
        <f>C15</f>
        <v>0</v>
      </c>
      <c r="D14" s="175" t="e">
        <f t="shared" ref="D14:I14" si="4">D16+#REF!+#REF!-D19-#REF!</f>
        <v>#REF!</v>
      </c>
      <c r="E14" s="175" t="e">
        <f t="shared" si="4"/>
        <v>#REF!</v>
      </c>
      <c r="F14" s="175" t="e">
        <f t="shared" si="4"/>
        <v>#REF!</v>
      </c>
      <c r="G14" s="175" t="e">
        <f t="shared" si="4"/>
        <v>#REF!</v>
      </c>
      <c r="H14" s="175" t="e">
        <f t="shared" si="4"/>
        <v>#REF!</v>
      </c>
      <c r="I14" s="175" t="e">
        <f t="shared" si="4"/>
        <v>#REF!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8.5" customHeight="1">
      <c r="A15" s="145" t="s">
        <v>55</v>
      </c>
      <c r="B15" s="178" t="s">
        <v>410</v>
      </c>
      <c r="C15" s="147">
        <v>0</v>
      </c>
      <c r="D15" s="175">
        <f t="shared" ref="D15:I15" si="5">D16</f>
        <v>160000</v>
      </c>
      <c r="E15" s="175">
        <f t="shared" si="5"/>
        <v>160000</v>
      </c>
      <c r="F15" s="175">
        <f t="shared" si="5"/>
        <v>160000</v>
      </c>
      <c r="G15" s="175">
        <f t="shared" si="5"/>
        <v>160000</v>
      </c>
      <c r="H15" s="175">
        <f t="shared" si="5"/>
        <v>160000</v>
      </c>
      <c r="I15" s="175">
        <f t="shared" si="5"/>
        <v>160000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57.75" customHeight="1">
      <c r="A16" s="145" t="s">
        <v>58</v>
      </c>
      <c r="B16" s="178" t="s">
        <v>60</v>
      </c>
      <c r="C16" s="147">
        <f>C17+C19</f>
        <v>0</v>
      </c>
      <c r="D16" s="175">
        <v>160000</v>
      </c>
      <c r="E16" s="175">
        <v>160000</v>
      </c>
      <c r="F16" s="175">
        <v>160000</v>
      </c>
      <c r="G16" s="175">
        <v>160000</v>
      </c>
      <c r="H16" s="175">
        <v>160000</v>
      </c>
      <c r="I16" s="175">
        <v>160000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67.5" customHeight="1">
      <c r="A17" s="145" t="s">
        <v>63</v>
      </c>
      <c r="B17" s="178" t="s">
        <v>64</v>
      </c>
      <c r="C17" s="147">
        <f>C18</f>
        <v>0</v>
      </c>
      <c r="D17" s="175" t="e">
        <f t="shared" ref="D17:I17" si="6">D18-D20</f>
        <v>#REF!</v>
      </c>
      <c r="E17" s="175" t="e">
        <f t="shared" si="6"/>
        <v>#REF!</v>
      </c>
      <c r="F17" s="175" t="e">
        <f t="shared" si="6"/>
        <v>#REF!</v>
      </c>
      <c r="G17" s="175" t="e">
        <f t="shared" si="6"/>
        <v>#REF!</v>
      </c>
      <c r="H17" s="175" t="e">
        <f t="shared" si="6"/>
        <v>#REF!</v>
      </c>
      <c r="I17" s="175" t="e">
        <f t="shared" si="6"/>
        <v>#REF!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72.75" customHeight="1">
      <c r="A18" s="145" t="s">
        <v>67</v>
      </c>
      <c r="B18" s="178" t="s">
        <v>411</v>
      </c>
      <c r="C18" s="147">
        <v>0</v>
      </c>
      <c r="D18" s="175">
        <f t="shared" ref="D18:I18" si="7">D19</f>
        <v>250000</v>
      </c>
      <c r="E18" s="175">
        <f t="shared" si="7"/>
        <v>250000</v>
      </c>
      <c r="F18" s="175">
        <f t="shared" si="7"/>
        <v>250000</v>
      </c>
      <c r="G18" s="175">
        <f t="shared" si="7"/>
        <v>250000</v>
      </c>
      <c r="H18" s="175">
        <f t="shared" si="7"/>
        <v>250000</v>
      </c>
      <c r="I18" s="175">
        <f t="shared" si="7"/>
        <v>250000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71.25" customHeight="1">
      <c r="A19" s="145" t="s">
        <v>70</v>
      </c>
      <c r="B19" s="178" t="s">
        <v>71</v>
      </c>
      <c r="C19" s="147">
        <f>C20</f>
        <v>0</v>
      </c>
      <c r="D19" s="175">
        <v>250000</v>
      </c>
      <c r="E19" s="175">
        <v>250000</v>
      </c>
      <c r="F19" s="175">
        <v>250000</v>
      </c>
      <c r="G19" s="175">
        <v>250000</v>
      </c>
      <c r="H19" s="175">
        <v>250000</v>
      </c>
      <c r="I19" s="175">
        <v>250000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73.5" customHeight="1">
      <c r="A20" s="145" t="s">
        <v>77</v>
      </c>
      <c r="B20" s="178" t="s">
        <v>412</v>
      </c>
      <c r="C20" s="147">
        <v>0</v>
      </c>
      <c r="D20" s="175" t="e">
        <f t="shared" ref="D20:I20" si="8">#REF!</f>
        <v>#REF!</v>
      </c>
      <c r="E20" s="175" t="e">
        <f t="shared" si="8"/>
        <v>#REF!</v>
      </c>
      <c r="F20" s="175" t="e">
        <f t="shared" si="8"/>
        <v>#REF!</v>
      </c>
      <c r="G20" s="175" t="e">
        <f t="shared" si="8"/>
        <v>#REF!</v>
      </c>
      <c r="H20" s="175" t="e">
        <f t="shared" si="8"/>
        <v>#REF!</v>
      </c>
      <c r="I20" s="175" t="e">
        <f t="shared" si="8"/>
        <v>#REF!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21"/>
      <c r="C21" s="2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21"/>
      <c r="C22" s="2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21"/>
      <c r="C23" s="2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23"/>
      <c r="C24" s="2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21"/>
      <c r="C25" s="2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21"/>
      <c r="C26" s="2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27"/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21"/>
      <c r="C28" s="2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21"/>
      <c r="C29" s="2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27"/>
      <c r="C30" s="2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21"/>
      <c r="C31" s="2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21"/>
      <c r="C32" s="2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21"/>
      <c r="C33" s="2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21"/>
      <c r="C34" s="2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0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0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0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0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0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0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0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0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1"/>
      <c r="B142" s="1"/>
      <c r="C142" s="4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4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4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4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4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4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4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4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4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4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4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4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4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4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4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4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4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4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4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4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4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4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4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4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4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4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4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4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4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4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4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4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4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4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4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4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4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4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4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4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4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4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4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4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4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4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4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4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4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4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4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4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4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4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4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4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4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4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4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4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4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4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4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4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4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4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4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4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4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4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4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4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4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4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4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4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4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4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4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I1"/>
    <mergeCell ref="A2:C2"/>
  </mergeCells>
  <pageMargins left="0.74803149606299213" right="0.43307086614173229" top="0.19685039370078741" bottom="0" header="0" footer="0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C1001"/>
  <sheetViews>
    <sheetView topLeftCell="A4" workbookViewId="0">
      <selection activeCell="C8" sqref="C8"/>
    </sheetView>
  </sheetViews>
  <sheetFormatPr defaultColWidth="14.42578125" defaultRowHeight="15" customHeight="1"/>
  <cols>
    <col min="1" max="1" width="8" customWidth="1"/>
    <col min="2" max="2" width="66.42578125" customWidth="1"/>
    <col min="3" max="3" width="13.7109375" customWidth="1"/>
    <col min="4" max="6" width="8.7109375" customWidth="1"/>
  </cols>
  <sheetData>
    <row r="1" spans="1:3" ht="81" customHeight="1">
      <c r="A1" s="203"/>
      <c r="B1" s="274" t="s">
        <v>433</v>
      </c>
      <c r="C1" s="262"/>
    </row>
    <row r="2" spans="1:3" ht="12" customHeight="1">
      <c r="A2" s="203"/>
      <c r="B2" s="134"/>
      <c r="C2" s="134"/>
    </row>
    <row r="3" spans="1:3" ht="60" customHeight="1">
      <c r="A3" s="203"/>
      <c r="B3" s="242" t="s">
        <v>434</v>
      </c>
      <c r="C3" s="262"/>
    </row>
    <row r="4" spans="1:3" ht="13.5" customHeight="1">
      <c r="A4" s="203"/>
      <c r="B4" s="168"/>
      <c r="C4" s="204" t="s">
        <v>0</v>
      </c>
    </row>
    <row r="5" spans="1:3" ht="35.25" customHeight="1">
      <c r="A5" s="205" t="s">
        <v>387</v>
      </c>
      <c r="B5" s="205" t="s">
        <v>388</v>
      </c>
      <c r="C5" s="206" t="s">
        <v>396</v>
      </c>
    </row>
    <row r="6" spans="1:3" ht="78" customHeight="1">
      <c r="A6" s="195" t="s">
        <v>389</v>
      </c>
      <c r="B6" s="207" t="s">
        <v>390</v>
      </c>
      <c r="C6" s="196">
        <f>C7+C8+C9+C10</f>
        <v>8675.1999999999989</v>
      </c>
    </row>
    <row r="7" spans="1:3" ht="66" customHeight="1">
      <c r="A7" s="195" t="s">
        <v>287</v>
      </c>
      <c r="B7" s="208" t="s">
        <v>298</v>
      </c>
      <c r="C7" s="202">
        <f>'8'!H16+'8'!H29</f>
        <v>2749.6</v>
      </c>
    </row>
    <row r="8" spans="1:3" ht="30" customHeight="1">
      <c r="A8" s="201" t="s">
        <v>296</v>
      </c>
      <c r="B8" s="207" t="s">
        <v>391</v>
      </c>
      <c r="C8" s="202">
        <f>'8'!H70+'8'!H65+'8'!H55+'8'!H50+'8'!H45+'8'!H38</f>
        <v>3770.2</v>
      </c>
    </row>
    <row r="9" spans="1:3" ht="30.75" customHeight="1">
      <c r="A9" s="201" t="s">
        <v>392</v>
      </c>
      <c r="B9" s="207" t="s">
        <v>393</v>
      </c>
      <c r="C9" s="202">
        <f>'8'!H77+'8'!H82</f>
        <v>2152.9</v>
      </c>
    </row>
    <row r="10" spans="1:3" s="117" customFormat="1" ht="57.75" customHeight="1">
      <c r="A10" s="201" t="s">
        <v>458</v>
      </c>
      <c r="B10" s="119" t="s">
        <v>459</v>
      </c>
      <c r="C10" s="202">
        <f>'8'!H61</f>
        <v>2.5</v>
      </c>
    </row>
    <row r="11" spans="1:3" ht="39.75" customHeight="1">
      <c r="A11" s="209">
        <v>3</v>
      </c>
      <c r="B11" s="119" t="s">
        <v>394</v>
      </c>
      <c r="C11" s="202">
        <f>'8'!H10+'8'!H35+621.8</f>
        <v>1419.8999999999999</v>
      </c>
    </row>
    <row r="12" spans="1:3" ht="39" customHeight="1">
      <c r="A12" s="210"/>
      <c r="B12" s="210" t="s">
        <v>395</v>
      </c>
      <c r="C12" s="211">
        <f>C6+C11</f>
        <v>10095.099999999999</v>
      </c>
    </row>
    <row r="13" spans="1:3" ht="12" customHeight="1"/>
    <row r="14" spans="1:3" ht="12" customHeight="1"/>
    <row r="15" spans="1:3" ht="12" customHeight="1"/>
    <row r="16" spans="1:3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C1"/>
    <mergeCell ref="B3:C3"/>
  </mergeCells>
  <pageMargins left="0.70866141732283472" right="0.70866141732283472" top="0.74803149606299213" bottom="0.74803149606299213" header="0" footer="0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001"/>
  <sheetViews>
    <sheetView topLeftCell="A4" workbookViewId="0">
      <selection activeCell="E16" sqref="E16"/>
    </sheetView>
  </sheetViews>
  <sheetFormatPr defaultColWidth="14.42578125" defaultRowHeight="15" customHeight="1"/>
  <cols>
    <col min="1" max="1" width="8" customWidth="1"/>
    <col min="2" max="2" width="64.7109375" customWidth="1"/>
    <col min="3" max="4" width="13.7109375" customWidth="1"/>
    <col min="5" max="10" width="8.7109375" customWidth="1"/>
  </cols>
  <sheetData>
    <row r="1" spans="1:10" ht="81" customHeight="1">
      <c r="A1" s="203"/>
      <c r="B1" s="276" t="s">
        <v>435</v>
      </c>
      <c r="C1" s="277"/>
      <c r="D1" s="277"/>
      <c r="I1" s="275"/>
      <c r="J1" s="246"/>
    </row>
    <row r="2" spans="1:10" ht="48" customHeight="1">
      <c r="A2" s="203"/>
      <c r="B2" s="276"/>
      <c r="C2" s="277"/>
      <c r="D2" s="277"/>
    </row>
    <row r="3" spans="1:10" ht="40.5" customHeight="1">
      <c r="A3" s="203"/>
      <c r="B3" s="242" t="s">
        <v>436</v>
      </c>
      <c r="C3" s="262"/>
      <c r="D3" s="168"/>
    </row>
    <row r="4" spans="1:10" ht="15.75" customHeight="1">
      <c r="A4" s="203"/>
      <c r="B4" s="168"/>
      <c r="C4" s="168"/>
      <c r="D4" s="204" t="s">
        <v>0</v>
      </c>
    </row>
    <row r="5" spans="1:10" ht="35.25" customHeight="1">
      <c r="A5" s="205" t="s">
        <v>387</v>
      </c>
      <c r="B5" s="205" t="s">
        <v>388</v>
      </c>
      <c r="C5" s="212" t="s">
        <v>396</v>
      </c>
      <c r="D5" s="213" t="s">
        <v>437</v>
      </c>
    </row>
    <row r="6" spans="1:10" ht="64.5" customHeight="1">
      <c r="A6" s="195" t="s">
        <v>389</v>
      </c>
      <c r="B6" s="207" t="s">
        <v>390</v>
      </c>
      <c r="C6" s="214">
        <f>C7+C8+C9+C10</f>
        <v>7457.7322155399997</v>
      </c>
      <c r="D6" s="215">
        <f>D7+D8+D9+D10</f>
        <v>7729.8322155400001</v>
      </c>
    </row>
    <row r="7" spans="1:10" ht="64.5" customHeight="1">
      <c r="A7" s="195" t="s">
        <v>287</v>
      </c>
      <c r="B7" s="208" t="s">
        <v>397</v>
      </c>
      <c r="C7" s="216">
        <f>'9'!H16+'9'!H29</f>
        <v>2473.0394539600002</v>
      </c>
      <c r="D7" s="218">
        <f>'9'!I16</f>
        <v>2473.0394539600002</v>
      </c>
    </row>
    <row r="8" spans="1:10" ht="33.75" customHeight="1">
      <c r="A8" s="201" t="s">
        <v>296</v>
      </c>
      <c r="B8" s="207" t="s">
        <v>391</v>
      </c>
      <c r="C8" s="216">
        <f>'9'!H35+'9'!H42+'9'!H47+'9'!H52+'9'!H62+'9'!H67-35</f>
        <v>3026.6107699999998</v>
      </c>
      <c r="D8" s="219">
        <f>'9'!I67+'9'!I62+'9'!I52+'9'!I47+'9'!I42+'9'!I35-35</f>
        <v>4854.8957700000001</v>
      </c>
    </row>
    <row r="9" spans="1:10" ht="21" customHeight="1">
      <c r="A9" s="201" t="s">
        <v>392</v>
      </c>
      <c r="B9" s="207" t="s">
        <v>393</v>
      </c>
      <c r="C9" s="216">
        <f>'9'!H74+'9'!H79</f>
        <v>1955.58199158</v>
      </c>
      <c r="D9" s="215">
        <f>'9'!I74+'9'!I79</f>
        <v>399.39699158000002</v>
      </c>
    </row>
    <row r="10" spans="1:10" s="117" customFormat="1" ht="63" customHeight="1">
      <c r="A10" s="201" t="s">
        <v>458</v>
      </c>
      <c r="B10" s="119" t="s">
        <v>459</v>
      </c>
      <c r="C10" s="217">
        <f>'9'!H58</f>
        <v>2.5</v>
      </c>
      <c r="D10" s="215">
        <f>'9'!I58</f>
        <v>2.5</v>
      </c>
    </row>
    <row r="11" spans="1:10" ht="25.5" customHeight="1">
      <c r="A11" s="209">
        <v>3</v>
      </c>
      <c r="B11" s="119" t="s">
        <v>394</v>
      </c>
      <c r="C11" s="196">
        <f>'9'!H10+'9'!H32+35</f>
        <v>833.0933053199999</v>
      </c>
      <c r="D11" s="196">
        <f>'9'!I32+'9'!I10+35</f>
        <v>833.0933053199999</v>
      </c>
    </row>
    <row r="12" spans="1:10" ht="18.75" customHeight="1">
      <c r="A12" s="210"/>
      <c r="B12" s="142" t="s">
        <v>395</v>
      </c>
      <c r="C12" s="196">
        <f>C6+C11</f>
        <v>8290.8255208600003</v>
      </c>
      <c r="D12" s="196">
        <f>D6+D11-0.1</f>
        <v>8562.8255208600003</v>
      </c>
    </row>
    <row r="13" spans="1:10" ht="12" customHeight="1"/>
    <row r="14" spans="1:10" ht="12" customHeight="1"/>
    <row r="15" spans="1:10" ht="12" customHeight="1"/>
    <row r="16" spans="1:10" ht="12" customHeight="1">
      <c r="C16" s="132"/>
    </row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I1:J1"/>
    <mergeCell ref="B3:C3"/>
    <mergeCell ref="B1:D2"/>
  </mergeCells>
  <pageMargins left="0.7" right="0.7" top="0.75" bottom="0.75" header="0" footer="0"/>
  <pageSetup paperSize="9" scale="5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001"/>
  <sheetViews>
    <sheetView topLeftCell="A5" workbookViewId="0">
      <selection activeCell="C9" sqref="C9"/>
    </sheetView>
  </sheetViews>
  <sheetFormatPr defaultColWidth="14.42578125" defaultRowHeight="15" customHeight="1"/>
  <cols>
    <col min="1" max="1" width="51.85546875" customWidth="1"/>
    <col min="2" max="2" width="32.42578125" customWidth="1"/>
    <col min="3" max="3" width="43.140625" customWidth="1"/>
    <col min="4" max="23" width="8.7109375" customWidth="1"/>
  </cols>
  <sheetData>
    <row r="1" spans="1:23" ht="116.25" customHeight="1">
      <c r="A1" s="203"/>
      <c r="B1" s="203"/>
      <c r="C1" s="172" t="s">
        <v>438</v>
      </c>
      <c r="D1" s="110"/>
    </row>
    <row r="2" spans="1:23" ht="18.75" customHeight="1">
      <c r="A2" s="203"/>
      <c r="B2" s="203"/>
      <c r="C2" s="191"/>
      <c r="D2" s="110"/>
    </row>
    <row r="3" spans="1:23" ht="82.5" customHeight="1">
      <c r="A3" s="264" t="s">
        <v>439</v>
      </c>
      <c r="B3" s="262"/>
      <c r="C3" s="262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26.25" customHeight="1">
      <c r="A4" s="135"/>
      <c r="B4" s="135"/>
      <c r="C4" s="221" t="s">
        <v>0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13.25" customHeight="1">
      <c r="A5" s="141" t="s">
        <v>398</v>
      </c>
      <c r="B5" s="141" t="s">
        <v>399</v>
      </c>
      <c r="C5" s="220" t="s">
        <v>400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2" customHeight="1">
      <c r="A6" s="220">
        <v>1</v>
      </c>
      <c r="B6" s="220">
        <v>2</v>
      </c>
      <c r="C6" s="220">
        <v>3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ht="165.75" customHeight="1">
      <c r="A7" s="222" t="s">
        <v>401</v>
      </c>
      <c r="B7" s="223"/>
      <c r="C7" s="196">
        <v>1615.3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23" s="234" customFormat="1" ht="40.5" customHeight="1">
      <c r="A8" s="108" t="s">
        <v>487</v>
      </c>
      <c r="B8" s="223"/>
      <c r="C8" s="196">
        <v>1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</row>
    <row r="9" spans="1:23" ht="31.5" customHeight="1">
      <c r="A9" s="224" t="s">
        <v>402</v>
      </c>
      <c r="B9" s="224" t="s">
        <v>403</v>
      </c>
      <c r="C9" s="225">
        <f>C7+C8</f>
        <v>1616.3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ht="12" customHeight="1">
      <c r="A10" s="114"/>
      <c r="B10" s="114"/>
      <c r="C10" s="115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ht="12" customHeight="1">
      <c r="A11" s="114"/>
      <c r="B11" s="114"/>
      <c r="C11" s="115"/>
    </row>
    <row r="12" spans="1:23" ht="12" customHeight="1">
      <c r="A12" s="114"/>
      <c r="B12" s="114"/>
      <c r="C12" s="115"/>
    </row>
    <row r="13" spans="1:23" ht="12" customHeight="1">
      <c r="A13" s="114"/>
      <c r="B13" s="114"/>
      <c r="C13" s="115"/>
    </row>
    <row r="14" spans="1:23" ht="12" customHeight="1">
      <c r="A14" s="114"/>
      <c r="B14" s="114"/>
      <c r="C14" s="115"/>
    </row>
    <row r="15" spans="1:23" ht="12" customHeight="1">
      <c r="A15" s="103"/>
      <c r="B15" s="103"/>
      <c r="C15" s="46"/>
    </row>
    <row r="16" spans="1:23" ht="12" customHeight="1">
      <c r="A16" s="45"/>
      <c r="B16" s="45"/>
      <c r="C16" s="46"/>
    </row>
    <row r="17" spans="1:3" ht="12" customHeight="1">
      <c r="A17" s="45"/>
      <c r="B17" s="45"/>
      <c r="C17" s="46"/>
    </row>
    <row r="18" spans="1:3" ht="12" customHeight="1">
      <c r="A18" s="45"/>
      <c r="B18" s="45"/>
      <c r="C18" s="46"/>
    </row>
    <row r="19" spans="1:3" ht="12" customHeight="1">
      <c r="A19" s="45"/>
      <c r="B19" s="45"/>
      <c r="C19" s="46"/>
    </row>
    <row r="20" spans="1:3" ht="12" customHeight="1">
      <c r="A20" s="45"/>
      <c r="B20" s="45"/>
      <c r="C20" s="46"/>
    </row>
    <row r="21" spans="1:3" ht="12" customHeight="1">
      <c r="A21" s="45"/>
      <c r="B21" s="45"/>
      <c r="C21" s="46"/>
    </row>
    <row r="22" spans="1:3" ht="12" customHeight="1"/>
    <row r="23" spans="1:3" ht="12" customHeight="1"/>
    <row r="24" spans="1:3" ht="12" customHeight="1"/>
    <row r="25" spans="1:3" ht="12" customHeight="1"/>
    <row r="26" spans="1:3" ht="12" customHeight="1"/>
    <row r="27" spans="1:3" ht="12" customHeight="1"/>
    <row r="28" spans="1:3" ht="12" customHeight="1"/>
    <row r="29" spans="1:3" ht="12" customHeight="1"/>
    <row r="30" spans="1:3" ht="12" customHeight="1"/>
    <row r="31" spans="1:3" ht="12" customHeight="1"/>
    <row r="32" spans="1: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3:C3"/>
  </mergeCells>
  <pageMargins left="0.70866141732283472" right="0.70866141732283472" top="0.74803149606299213" bottom="0.74803149606299213" header="0" footer="0"/>
  <pageSetup paperSize="9" scale="69" fitToHeight="0" pageOrder="overThenDown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1001"/>
  <sheetViews>
    <sheetView topLeftCell="A7" workbookViewId="0">
      <selection activeCell="G9" sqref="G9"/>
    </sheetView>
  </sheetViews>
  <sheetFormatPr defaultColWidth="14.42578125" defaultRowHeight="15" customHeight="1"/>
  <cols>
    <col min="1" max="1" width="36.85546875" customWidth="1"/>
    <col min="2" max="2" width="16.5703125" customWidth="1"/>
    <col min="3" max="3" width="18.140625" customWidth="1"/>
    <col min="4" max="4" width="22.42578125" customWidth="1"/>
    <col min="5" max="24" width="8.7109375" customWidth="1"/>
  </cols>
  <sheetData>
    <row r="1" spans="1:24" ht="143.25" customHeight="1">
      <c r="A1" s="203"/>
      <c r="B1" s="203"/>
      <c r="C1" s="278" t="s">
        <v>440</v>
      </c>
      <c r="D1" s="278"/>
      <c r="E1" s="110"/>
    </row>
    <row r="2" spans="1:24" ht="12" customHeight="1">
      <c r="A2" s="203"/>
      <c r="B2" s="203"/>
      <c r="C2" s="191"/>
      <c r="D2" s="191"/>
      <c r="E2" s="110"/>
    </row>
    <row r="3" spans="1:24" ht="129.75" customHeight="1">
      <c r="A3" s="264" t="s">
        <v>441</v>
      </c>
      <c r="B3" s="262"/>
      <c r="C3" s="262"/>
      <c r="D3" s="262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24" customHeight="1">
      <c r="A4" s="135"/>
      <c r="B4" s="135"/>
      <c r="C4" s="279" t="s">
        <v>0</v>
      </c>
      <c r="D4" s="27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ht="113.25" customHeight="1">
      <c r="A5" s="141" t="s">
        <v>398</v>
      </c>
      <c r="B5" s="141" t="s">
        <v>399</v>
      </c>
      <c r="C5" s="226" t="s">
        <v>443</v>
      </c>
      <c r="D5" s="220" t="s">
        <v>442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2" customHeight="1">
      <c r="A6" s="220">
        <v>1</v>
      </c>
      <c r="B6" s="220">
        <v>2</v>
      </c>
      <c r="C6" s="226">
        <v>3</v>
      </c>
      <c r="D6" s="227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ht="220.5" customHeight="1">
      <c r="A7" s="222" t="s">
        <v>401</v>
      </c>
      <c r="B7" s="223"/>
      <c r="C7" s="196">
        <v>1615.2850000000001</v>
      </c>
      <c r="D7" s="196">
        <v>0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4" s="234" customFormat="1" ht="60" customHeight="1">
      <c r="A8" s="108" t="s">
        <v>487</v>
      </c>
      <c r="B8" s="223"/>
      <c r="C8" s="196">
        <v>1</v>
      </c>
      <c r="D8" s="196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24" ht="22.5" customHeight="1">
      <c r="A9" s="224" t="s">
        <v>402</v>
      </c>
      <c r="B9" s="224" t="s">
        <v>403</v>
      </c>
      <c r="C9" s="225">
        <f>C7+C8</f>
        <v>1616.2850000000001</v>
      </c>
      <c r="D9" s="225">
        <f t="shared" ref="D9" si="0">D7</f>
        <v>0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" customHeight="1">
      <c r="A10" s="114"/>
      <c r="B10" s="114"/>
      <c r="C10" s="115"/>
      <c r="D10" s="115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" customHeight="1">
      <c r="A11" s="114"/>
      <c r="B11" s="114"/>
      <c r="C11" s="115"/>
      <c r="D11" s="115"/>
    </row>
    <row r="12" spans="1:24" ht="12" customHeight="1">
      <c r="A12" s="114"/>
      <c r="B12" s="114"/>
      <c r="C12" s="115"/>
      <c r="D12" s="115"/>
    </row>
    <row r="13" spans="1:24" ht="12" customHeight="1">
      <c r="A13" s="114"/>
      <c r="B13" s="114"/>
      <c r="C13" s="115"/>
      <c r="D13" s="115"/>
    </row>
    <row r="14" spans="1:24" ht="12" customHeight="1">
      <c r="A14" s="114"/>
      <c r="B14" s="114"/>
      <c r="C14" s="115"/>
      <c r="D14" s="115"/>
    </row>
    <row r="15" spans="1:24" ht="12" customHeight="1">
      <c r="A15" s="103"/>
      <c r="B15" s="103"/>
      <c r="C15" s="46"/>
      <c r="D15" s="46"/>
    </row>
    <row r="16" spans="1:24" ht="12" customHeight="1">
      <c r="A16" s="45"/>
      <c r="B16" s="45"/>
      <c r="C16" s="46"/>
      <c r="D16" s="46"/>
    </row>
    <row r="17" spans="1:4" ht="12" customHeight="1">
      <c r="A17" s="45"/>
      <c r="B17" s="45"/>
      <c r="C17" s="46"/>
      <c r="D17" s="46"/>
    </row>
    <row r="18" spans="1:4" ht="12" customHeight="1">
      <c r="A18" s="45"/>
      <c r="B18" s="45"/>
      <c r="C18" s="46"/>
      <c r="D18" s="46"/>
    </row>
    <row r="19" spans="1:4" ht="12" customHeight="1">
      <c r="A19" s="45"/>
      <c r="B19" s="45"/>
      <c r="C19" s="46"/>
      <c r="D19" s="46"/>
    </row>
    <row r="20" spans="1:4" ht="12" customHeight="1">
      <c r="A20" s="45"/>
      <c r="B20" s="45"/>
      <c r="C20" s="46"/>
      <c r="D20" s="46"/>
    </row>
    <row r="21" spans="1:4" ht="12" customHeight="1">
      <c r="A21" s="45"/>
      <c r="B21" s="45"/>
      <c r="C21" s="46"/>
      <c r="D21" s="46"/>
    </row>
    <row r="22" spans="1:4" ht="12" customHeight="1"/>
    <row r="23" spans="1:4" ht="12" customHeight="1"/>
    <row r="24" spans="1:4" ht="12" customHeight="1"/>
    <row r="25" spans="1:4" ht="12" customHeight="1"/>
    <row r="26" spans="1:4" ht="12" customHeight="1"/>
    <row r="27" spans="1:4" ht="12" customHeight="1"/>
    <row r="28" spans="1:4" ht="12" customHeight="1"/>
    <row r="29" spans="1:4" ht="12" customHeight="1"/>
    <row r="30" spans="1:4" ht="12" customHeight="1"/>
    <row r="31" spans="1:4" ht="12" customHeight="1"/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A3:D3"/>
    <mergeCell ref="C1:D1"/>
    <mergeCell ref="C4:D4"/>
  </mergeCells>
  <pageMargins left="0.78740157480314965" right="0.59055118110236227" top="0.78740157480314965" bottom="0.78740157480314965" header="0" footer="0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W1002"/>
  <sheetViews>
    <sheetView topLeftCell="A30" workbookViewId="0">
      <selection sqref="A1:D36"/>
    </sheetView>
  </sheetViews>
  <sheetFormatPr defaultColWidth="14.42578125" defaultRowHeight="15" customHeight="1"/>
  <cols>
    <col min="1" max="1" width="11.85546875" customWidth="1"/>
    <col min="2" max="2" width="27.7109375" customWidth="1"/>
    <col min="3" max="3" width="32.140625" customWidth="1"/>
    <col min="4" max="4" width="33.7109375" customWidth="1"/>
    <col min="5" max="23" width="9.140625" customWidth="1"/>
  </cols>
  <sheetData>
    <row r="1" spans="1:23" ht="101.25" customHeight="1">
      <c r="A1" s="2"/>
      <c r="B1" s="2"/>
      <c r="C1" s="251" t="s">
        <v>413</v>
      </c>
      <c r="D1" s="25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9" hidden="1" customHeight="1">
      <c r="A2" s="2"/>
      <c r="B2" s="2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5.75" customHeight="1">
      <c r="A3" s="253" t="s">
        <v>414</v>
      </c>
      <c r="B3" s="246"/>
      <c r="C3" s="246"/>
      <c r="D3" s="24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6.75" hidden="1" customHeight="1">
      <c r="A4" s="7"/>
      <c r="B4" s="8"/>
      <c r="C4" s="8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7.5" customHeight="1">
      <c r="A5" s="9" t="s">
        <v>6</v>
      </c>
      <c r="B5" s="9" t="s">
        <v>7</v>
      </c>
      <c r="C5" s="254" t="s">
        <v>8</v>
      </c>
      <c r="D5" s="24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25" hidden="1" customHeight="1">
      <c r="A6" s="247" t="s">
        <v>12</v>
      </c>
      <c r="B6" s="248"/>
      <c r="C6" s="248"/>
      <c r="D6" s="24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40.5" hidden="1" customHeight="1">
      <c r="A7" s="9">
        <v>801</v>
      </c>
      <c r="B7" s="9" t="s">
        <v>15</v>
      </c>
      <c r="C7" s="243" t="s">
        <v>16</v>
      </c>
      <c r="D7" s="24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78" hidden="1" customHeight="1">
      <c r="A8" s="9">
        <v>801</v>
      </c>
      <c r="B8" s="9" t="s">
        <v>15</v>
      </c>
      <c r="C8" s="243" t="s">
        <v>16</v>
      </c>
      <c r="D8" s="24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36" hidden="1" customHeight="1">
      <c r="A9" s="9">
        <v>801</v>
      </c>
      <c r="B9" s="16" t="s">
        <v>32</v>
      </c>
      <c r="C9" s="243" t="s">
        <v>34</v>
      </c>
      <c r="D9" s="24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72" hidden="1" customHeight="1">
      <c r="A10" s="9">
        <v>801</v>
      </c>
      <c r="B10" s="16" t="s">
        <v>37</v>
      </c>
      <c r="C10" s="243" t="s">
        <v>38</v>
      </c>
      <c r="D10" s="24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3.5" hidden="1" customHeight="1">
      <c r="A11" s="9">
        <v>801</v>
      </c>
      <c r="B11" s="16" t="s">
        <v>39</v>
      </c>
      <c r="C11" s="243" t="s">
        <v>40</v>
      </c>
      <c r="D11" s="24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77.25" customHeight="1">
      <c r="A12" s="9">
        <v>801</v>
      </c>
      <c r="B12" s="16" t="s">
        <v>43</v>
      </c>
      <c r="C12" s="243" t="s">
        <v>44</v>
      </c>
      <c r="D12" s="24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97.5" customHeight="1">
      <c r="A13" s="9">
        <v>801</v>
      </c>
      <c r="B13" s="9" t="s">
        <v>45</v>
      </c>
      <c r="C13" s="243" t="s">
        <v>46</v>
      </c>
      <c r="D13" s="24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72" customHeight="1">
      <c r="A14" s="9">
        <v>801</v>
      </c>
      <c r="B14" s="9" t="s">
        <v>48</v>
      </c>
      <c r="C14" s="243" t="s">
        <v>49</v>
      </c>
      <c r="D14" s="24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42" customHeight="1">
      <c r="A15" s="9">
        <v>801</v>
      </c>
      <c r="B15" s="9" t="s">
        <v>52</v>
      </c>
      <c r="C15" s="243" t="s">
        <v>53</v>
      </c>
      <c r="D15" s="24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12.5" customHeight="1">
      <c r="A16" s="9">
        <v>801</v>
      </c>
      <c r="B16" s="9" t="s">
        <v>54</v>
      </c>
      <c r="C16" s="243" t="s">
        <v>56</v>
      </c>
      <c r="D16" s="24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17.75" customHeight="1">
      <c r="A17" s="9">
        <v>801</v>
      </c>
      <c r="B17" s="9" t="s">
        <v>57</v>
      </c>
      <c r="C17" s="243" t="s">
        <v>59</v>
      </c>
      <c r="D17" s="24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36.5" customHeight="1">
      <c r="A18" s="9">
        <v>801</v>
      </c>
      <c r="B18" s="9" t="s">
        <v>61</v>
      </c>
      <c r="C18" s="243" t="s">
        <v>62</v>
      </c>
      <c r="D18" s="24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37.25" customHeight="1">
      <c r="A19" s="9">
        <v>801</v>
      </c>
      <c r="B19" s="9" t="s">
        <v>65</v>
      </c>
      <c r="C19" s="243" t="s">
        <v>66</v>
      </c>
      <c r="D19" s="24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87" customHeight="1">
      <c r="A20" s="9">
        <v>801</v>
      </c>
      <c r="B20" s="9" t="s">
        <v>68</v>
      </c>
      <c r="C20" s="243" t="s">
        <v>69</v>
      </c>
      <c r="D20" s="24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72.75" customHeight="1">
      <c r="A21" s="9">
        <v>801</v>
      </c>
      <c r="B21" s="9" t="s">
        <v>73</v>
      </c>
      <c r="C21" s="243" t="s">
        <v>74</v>
      </c>
      <c r="D21" s="24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39" customHeight="1">
      <c r="A22" s="9">
        <v>801</v>
      </c>
      <c r="B22" s="9" t="s">
        <v>79</v>
      </c>
      <c r="C22" s="243" t="s">
        <v>80</v>
      </c>
      <c r="D22" s="24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60.75" customHeight="1">
      <c r="A23" s="9">
        <v>801</v>
      </c>
      <c r="B23" s="9" t="s">
        <v>81</v>
      </c>
      <c r="C23" s="243" t="s">
        <v>82</v>
      </c>
      <c r="D23" s="24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8.25" customHeight="1">
      <c r="A24" s="9">
        <v>801</v>
      </c>
      <c r="B24" s="9" t="s">
        <v>83</v>
      </c>
      <c r="C24" s="243" t="s">
        <v>84</v>
      </c>
      <c r="D24" s="24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30.75" customHeight="1">
      <c r="A25" s="9">
        <v>801</v>
      </c>
      <c r="B25" s="9" t="s">
        <v>85</v>
      </c>
      <c r="C25" s="243" t="s">
        <v>86</v>
      </c>
      <c r="D25" s="24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61.5" customHeight="1">
      <c r="A26" s="9">
        <v>801</v>
      </c>
      <c r="B26" s="167" t="s">
        <v>404</v>
      </c>
      <c r="C26" s="243" t="s">
        <v>405</v>
      </c>
      <c r="D26" s="24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61.5" customHeight="1">
      <c r="A27" s="16">
        <v>801</v>
      </c>
      <c r="B27" s="16" t="s">
        <v>415</v>
      </c>
      <c r="C27" s="243" t="s">
        <v>416</v>
      </c>
      <c r="D27" s="24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116" customFormat="1" ht="61.5" customHeight="1">
      <c r="A28" s="16">
        <v>801</v>
      </c>
      <c r="B28" s="16" t="s">
        <v>93</v>
      </c>
      <c r="C28" s="243" t="s">
        <v>94</v>
      </c>
      <c r="D28" s="24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58.5" customHeight="1">
      <c r="A29" s="9">
        <v>801</v>
      </c>
      <c r="B29" s="167" t="s">
        <v>99</v>
      </c>
      <c r="C29" s="243" t="s">
        <v>100</v>
      </c>
      <c r="D29" s="24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36" customHeight="1">
      <c r="A30" s="9">
        <v>801</v>
      </c>
      <c r="B30" s="167" t="s">
        <v>103</v>
      </c>
      <c r="C30" s="243" t="s">
        <v>417</v>
      </c>
      <c r="D30" s="24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98.25" customHeight="1">
      <c r="A31" s="9">
        <v>801</v>
      </c>
      <c r="B31" s="167" t="s">
        <v>106</v>
      </c>
      <c r="C31" s="243" t="s">
        <v>107</v>
      </c>
      <c r="D31" s="24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54" customHeight="1">
      <c r="A32" s="9">
        <v>801</v>
      </c>
      <c r="B32" s="167" t="s">
        <v>108</v>
      </c>
      <c r="C32" s="243" t="s">
        <v>109</v>
      </c>
      <c r="D32" s="24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s="180" customFormat="1" ht="75" customHeight="1">
      <c r="A33" s="9">
        <v>801</v>
      </c>
      <c r="B33" s="228" t="s">
        <v>471</v>
      </c>
      <c r="C33" s="249" t="s">
        <v>472</v>
      </c>
      <c r="D33" s="2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37.5" customHeight="1">
      <c r="A34" s="9">
        <v>801</v>
      </c>
      <c r="B34" s="167" t="s">
        <v>112</v>
      </c>
      <c r="C34" s="243" t="s">
        <v>113</v>
      </c>
      <c r="D34" s="24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68.25" customHeight="1">
      <c r="A35" s="247" t="s">
        <v>116</v>
      </c>
      <c r="B35" s="248"/>
      <c r="C35" s="248"/>
      <c r="D35" s="244"/>
      <c r="E35" s="2"/>
      <c r="F35" s="2"/>
      <c r="G35" s="2"/>
      <c r="H35" s="2"/>
      <c r="I35" s="2"/>
      <c r="J35" s="2"/>
      <c r="K35" s="16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7" customHeight="1">
      <c r="A36" s="31" t="s">
        <v>117</v>
      </c>
      <c r="B36" s="24" t="s">
        <v>87</v>
      </c>
      <c r="C36" s="243" t="s">
        <v>118</v>
      </c>
      <c r="D36" s="24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38.25" customHeigh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78" customHeight="1">
      <c r="A38" s="32"/>
      <c r="B38" s="32"/>
      <c r="C38" s="33"/>
      <c r="D38" s="3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29.25" customHeight="1">
      <c r="A39" s="32"/>
      <c r="B39" s="32"/>
      <c r="C39" s="33"/>
      <c r="D39" s="3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28.5" customHeight="1">
      <c r="A40" s="32"/>
      <c r="B40" s="32"/>
      <c r="C40" s="33"/>
      <c r="D40" s="3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51.75" customHeight="1">
      <c r="A41" s="245"/>
      <c r="B41" s="246"/>
      <c r="C41" s="246"/>
      <c r="D41" s="24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22.5" customHeight="1">
      <c r="A42" s="245"/>
      <c r="B42" s="246"/>
      <c r="C42" s="246"/>
      <c r="D42" s="24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73.5" customHeight="1">
      <c r="A43" s="2"/>
      <c r="B43" s="2"/>
      <c r="C43" s="6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3.5" customHeight="1">
      <c r="A44" s="2"/>
      <c r="B44" s="2"/>
      <c r="C44" s="6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3.5" customHeight="1">
      <c r="A45" s="2"/>
      <c r="B45" s="2"/>
      <c r="C45" s="6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3.5" customHeight="1">
      <c r="A46" s="2"/>
      <c r="B46" s="2"/>
      <c r="C46" s="6"/>
      <c r="D46" s="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3.5" customHeight="1">
      <c r="A47" s="2"/>
      <c r="B47" s="2"/>
      <c r="C47" s="6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3.5" customHeight="1">
      <c r="A48" s="2"/>
      <c r="B48" s="2"/>
      <c r="C48" s="6"/>
      <c r="D48" s="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3.5" customHeight="1">
      <c r="A49" s="2"/>
      <c r="B49" s="2"/>
      <c r="C49" s="6"/>
      <c r="D49" s="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3.5" customHeight="1">
      <c r="A50" s="2"/>
      <c r="B50" s="2"/>
      <c r="C50" s="6"/>
      <c r="D50" s="6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3.5" customHeight="1">
      <c r="A51" s="2"/>
      <c r="B51" s="2"/>
      <c r="C51" s="6"/>
      <c r="D51" s="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3.5" customHeight="1">
      <c r="A52" s="2"/>
      <c r="B52" s="2"/>
      <c r="C52" s="6"/>
      <c r="D52" s="6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3.5" customHeight="1">
      <c r="A53" s="2"/>
      <c r="B53" s="2"/>
      <c r="C53" s="6"/>
      <c r="D53" s="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3.5" customHeight="1">
      <c r="A54" s="2"/>
      <c r="B54" s="2"/>
      <c r="C54" s="6"/>
      <c r="D54" s="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3.5" customHeight="1">
      <c r="A55" s="2"/>
      <c r="B55" s="2"/>
      <c r="C55" s="6"/>
      <c r="D55" s="6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3.5" customHeight="1">
      <c r="A56" s="2"/>
      <c r="B56" s="2"/>
      <c r="C56" s="6"/>
      <c r="D56" s="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3.5" customHeight="1">
      <c r="A57" s="2"/>
      <c r="B57" s="2"/>
      <c r="C57" s="6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.5" customHeight="1">
      <c r="A58" s="2"/>
      <c r="B58" s="2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3.5" customHeight="1">
      <c r="A59" s="2"/>
      <c r="B59" s="2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3.5" customHeight="1">
      <c r="A60" s="2"/>
      <c r="B60" s="2"/>
      <c r="C60" s="6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3.5" customHeight="1">
      <c r="A61" s="2"/>
      <c r="B61" s="2"/>
      <c r="C61" s="6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3.5" customHeight="1">
      <c r="A62" s="2"/>
      <c r="B62" s="2"/>
      <c r="C62" s="6"/>
      <c r="D62" s="6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3.5" customHeight="1">
      <c r="A63" s="2"/>
      <c r="B63" s="2"/>
      <c r="C63" s="6"/>
      <c r="D63" s="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.5" customHeight="1">
      <c r="A64" s="2"/>
      <c r="B64" s="2"/>
      <c r="C64" s="6"/>
      <c r="D64" s="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3.5" customHeight="1">
      <c r="A65" s="2"/>
      <c r="B65" s="2"/>
      <c r="C65" s="6"/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3.5" customHeight="1">
      <c r="A66" s="2"/>
      <c r="B66" s="2"/>
      <c r="C66" s="6"/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3.5" customHeight="1">
      <c r="A67" s="2"/>
      <c r="B67" s="2"/>
      <c r="C67" s="6"/>
      <c r="D67" s="6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3.5" customHeight="1">
      <c r="A68" s="2"/>
      <c r="B68" s="2"/>
      <c r="C68" s="6"/>
      <c r="D68" s="6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3.5" customHeight="1">
      <c r="A69" s="2"/>
      <c r="B69" s="2"/>
      <c r="C69" s="6"/>
      <c r="D69" s="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3.5" customHeight="1">
      <c r="A70" s="2"/>
      <c r="B70" s="2"/>
      <c r="C70" s="6"/>
      <c r="D70" s="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3.5" customHeight="1">
      <c r="A71" s="2"/>
      <c r="B71" s="2"/>
      <c r="C71" s="6"/>
      <c r="D71" s="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.5" customHeight="1">
      <c r="A72" s="2"/>
      <c r="B72" s="2"/>
      <c r="C72" s="6"/>
      <c r="D72" s="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3.5" customHeight="1">
      <c r="A73" s="2"/>
      <c r="B73" s="2"/>
      <c r="C73" s="6"/>
      <c r="D73" s="6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3.5" customHeight="1">
      <c r="A74" s="2"/>
      <c r="B74" s="2"/>
      <c r="C74" s="6"/>
      <c r="D74" s="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3.5" customHeight="1">
      <c r="A75" s="2"/>
      <c r="B75" s="2"/>
      <c r="C75" s="6"/>
      <c r="D75" s="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3.5" customHeight="1">
      <c r="A76" s="2"/>
      <c r="B76" s="2"/>
      <c r="C76" s="6"/>
      <c r="D76" s="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3.5" customHeight="1">
      <c r="A77" s="2"/>
      <c r="B77" s="2"/>
      <c r="C77" s="6"/>
      <c r="D77" s="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3.5" customHeight="1">
      <c r="A78" s="2"/>
      <c r="B78" s="2"/>
      <c r="C78" s="6"/>
      <c r="D78" s="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3.5" customHeight="1">
      <c r="A79" s="2"/>
      <c r="B79" s="2"/>
      <c r="C79" s="6"/>
      <c r="D79" s="6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3.5" customHeight="1">
      <c r="A80" s="2"/>
      <c r="B80" s="2"/>
      <c r="C80" s="6"/>
      <c r="D80" s="6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3.5" customHeight="1">
      <c r="A81" s="2"/>
      <c r="B81" s="2"/>
      <c r="C81" s="6"/>
      <c r="D81" s="6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3.5" customHeight="1">
      <c r="A82" s="2"/>
      <c r="B82" s="2"/>
      <c r="C82" s="6"/>
      <c r="D82" s="6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3.5" customHeight="1">
      <c r="A83" s="2"/>
      <c r="B83" s="2"/>
      <c r="C83" s="6"/>
      <c r="D83" s="6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3.5" customHeight="1">
      <c r="A84" s="2"/>
      <c r="B84" s="2"/>
      <c r="C84" s="6"/>
      <c r="D84" s="6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3.5" customHeight="1">
      <c r="A85" s="2"/>
      <c r="B85" s="2"/>
      <c r="C85" s="6"/>
      <c r="D85" s="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3.5" customHeight="1">
      <c r="A86" s="2"/>
      <c r="B86" s="2"/>
      <c r="C86" s="6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3.5" customHeight="1">
      <c r="A87" s="2"/>
      <c r="B87" s="2"/>
      <c r="C87" s="6"/>
      <c r="D87" s="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3.5" customHeight="1">
      <c r="A88" s="2"/>
      <c r="B88" s="2"/>
      <c r="C88" s="6"/>
      <c r="D88" s="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3.5" customHeight="1">
      <c r="A89" s="2"/>
      <c r="B89" s="2"/>
      <c r="C89" s="6"/>
      <c r="D89" s="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3.5" customHeight="1">
      <c r="A90" s="2"/>
      <c r="B90" s="2"/>
      <c r="C90" s="6"/>
      <c r="D90" s="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3.5" customHeight="1">
      <c r="A91" s="2"/>
      <c r="B91" s="2"/>
      <c r="C91" s="6"/>
      <c r="D91" s="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3.5" customHeight="1">
      <c r="A92" s="2"/>
      <c r="B92" s="2"/>
      <c r="C92" s="6"/>
      <c r="D92" s="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3.5" customHeight="1">
      <c r="A93" s="2"/>
      <c r="B93" s="2"/>
      <c r="C93" s="6"/>
      <c r="D93" s="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3.5" customHeight="1">
      <c r="A94" s="2"/>
      <c r="B94" s="2"/>
      <c r="C94" s="6"/>
      <c r="D94" s="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3.5" customHeight="1">
      <c r="A95" s="2"/>
      <c r="B95" s="2"/>
      <c r="C95" s="6"/>
      <c r="D95" s="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3.5" customHeight="1">
      <c r="A96" s="2"/>
      <c r="B96" s="2"/>
      <c r="C96" s="6"/>
      <c r="D96" s="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3.5" customHeight="1">
      <c r="A97" s="2"/>
      <c r="B97" s="2"/>
      <c r="C97" s="6"/>
      <c r="D97" s="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3.5" customHeight="1">
      <c r="A98" s="2"/>
      <c r="B98" s="2"/>
      <c r="C98" s="6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3.5" customHeight="1">
      <c r="A99" s="2"/>
      <c r="B99" s="2"/>
      <c r="C99" s="6"/>
      <c r="D99" s="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3.5" customHeight="1">
      <c r="A100" s="2"/>
      <c r="B100" s="2"/>
      <c r="C100" s="6"/>
      <c r="D100" s="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3.5" customHeight="1">
      <c r="A101" s="2"/>
      <c r="B101" s="2"/>
      <c r="C101" s="6"/>
      <c r="D101" s="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3.5" customHeight="1">
      <c r="A102" s="2"/>
      <c r="B102" s="2"/>
      <c r="C102" s="6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3.5" customHeight="1">
      <c r="A103" s="2"/>
      <c r="B103" s="2"/>
      <c r="C103" s="6"/>
      <c r="D103" s="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3.5" customHeight="1">
      <c r="A104" s="2"/>
      <c r="B104" s="2"/>
      <c r="C104" s="6"/>
      <c r="D104" s="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3.5" customHeight="1">
      <c r="A105" s="2"/>
      <c r="B105" s="2"/>
      <c r="C105" s="6"/>
      <c r="D105" s="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3.5" customHeight="1">
      <c r="A106" s="2"/>
      <c r="B106" s="2"/>
      <c r="C106" s="6"/>
      <c r="D106" s="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3.5" customHeight="1">
      <c r="A107" s="2"/>
      <c r="B107" s="2"/>
      <c r="C107" s="6"/>
      <c r="D107" s="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3.5" customHeight="1">
      <c r="A108" s="2"/>
      <c r="B108" s="2"/>
      <c r="C108" s="6"/>
      <c r="D108" s="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3.5" customHeight="1">
      <c r="A109" s="2"/>
      <c r="B109" s="2"/>
      <c r="C109" s="6"/>
      <c r="D109" s="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3.5" customHeight="1">
      <c r="A110" s="2"/>
      <c r="B110" s="2"/>
      <c r="C110" s="6"/>
      <c r="D110" s="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3.5" customHeight="1">
      <c r="A111" s="2"/>
      <c r="B111" s="2"/>
      <c r="C111" s="6"/>
      <c r="D111" s="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3.5" customHeight="1">
      <c r="A112" s="2"/>
      <c r="B112" s="2"/>
      <c r="C112" s="6"/>
      <c r="D112" s="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3.5" customHeight="1">
      <c r="A113" s="2"/>
      <c r="B113" s="2"/>
      <c r="C113" s="6"/>
      <c r="D113" s="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3.5" customHeight="1">
      <c r="A114" s="2"/>
      <c r="B114" s="2"/>
      <c r="C114" s="6"/>
      <c r="D114" s="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3.5" customHeight="1">
      <c r="A115" s="2"/>
      <c r="B115" s="2"/>
      <c r="C115" s="6"/>
      <c r="D115" s="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3.5" customHeight="1">
      <c r="A116" s="2"/>
      <c r="B116" s="2"/>
      <c r="C116" s="6"/>
      <c r="D116" s="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3.5" customHeight="1">
      <c r="A117" s="2"/>
      <c r="B117" s="2"/>
      <c r="C117" s="6"/>
      <c r="D117" s="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3.5" customHeight="1">
      <c r="A118" s="2"/>
      <c r="B118" s="2"/>
      <c r="C118" s="6"/>
      <c r="D118" s="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3.5" customHeight="1">
      <c r="A119" s="2"/>
      <c r="B119" s="2"/>
      <c r="C119" s="6"/>
      <c r="D119" s="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3.5" customHeight="1">
      <c r="A120" s="2"/>
      <c r="B120" s="2"/>
      <c r="C120" s="6"/>
      <c r="D120" s="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3.5" customHeight="1">
      <c r="A121" s="2"/>
      <c r="B121" s="2"/>
      <c r="C121" s="6"/>
      <c r="D121" s="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3.5" customHeight="1">
      <c r="A122" s="2"/>
      <c r="B122" s="2"/>
      <c r="C122" s="6"/>
      <c r="D122" s="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3.5" customHeight="1">
      <c r="A123" s="2"/>
      <c r="B123" s="2"/>
      <c r="C123" s="6"/>
      <c r="D123" s="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3.5" customHeight="1">
      <c r="A124" s="2"/>
      <c r="B124" s="2"/>
      <c r="C124" s="6"/>
      <c r="D124" s="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3.5" customHeight="1">
      <c r="A125" s="2"/>
      <c r="B125" s="2"/>
      <c r="C125" s="6"/>
      <c r="D125" s="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3.5" customHeight="1">
      <c r="A126" s="2"/>
      <c r="B126" s="2"/>
      <c r="C126" s="6"/>
      <c r="D126" s="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3.5" customHeight="1">
      <c r="A127" s="2"/>
      <c r="B127" s="2"/>
      <c r="C127" s="6"/>
      <c r="D127" s="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3.5" customHeight="1">
      <c r="A128" s="2"/>
      <c r="B128" s="2"/>
      <c r="C128" s="6"/>
      <c r="D128" s="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3.5" customHeight="1">
      <c r="A129" s="2"/>
      <c r="B129" s="2"/>
      <c r="C129" s="6"/>
      <c r="D129" s="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3.5" customHeight="1">
      <c r="A130" s="2"/>
      <c r="B130" s="2"/>
      <c r="C130" s="6"/>
      <c r="D130" s="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3.5" customHeight="1">
      <c r="A131" s="2"/>
      <c r="B131" s="2"/>
      <c r="C131" s="6"/>
      <c r="D131" s="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3.5" customHeight="1">
      <c r="A132" s="2"/>
      <c r="B132" s="2"/>
      <c r="C132" s="6"/>
      <c r="D132" s="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3.5" customHeight="1">
      <c r="A133" s="2"/>
      <c r="B133" s="2"/>
      <c r="C133" s="6"/>
      <c r="D133" s="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3.5" customHeight="1">
      <c r="A134" s="2"/>
      <c r="B134" s="2"/>
      <c r="C134" s="6"/>
      <c r="D134" s="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3.5" customHeight="1">
      <c r="A135" s="2"/>
      <c r="B135" s="2"/>
      <c r="C135" s="6"/>
      <c r="D135" s="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3.5" customHeight="1">
      <c r="A136" s="2"/>
      <c r="B136" s="2"/>
      <c r="C136" s="6"/>
      <c r="D136" s="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3.5" customHeight="1">
      <c r="A137" s="2"/>
      <c r="B137" s="2"/>
      <c r="C137" s="6"/>
      <c r="D137" s="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3.5" customHeight="1">
      <c r="A138" s="2"/>
      <c r="B138" s="2"/>
      <c r="C138" s="6"/>
      <c r="D138" s="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3.5" customHeight="1">
      <c r="A139" s="2"/>
      <c r="B139" s="2"/>
      <c r="C139" s="6"/>
      <c r="D139" s="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3.5" customHeight="1">
      <c r="A140" s="2"/>
      <c r="B140" s="2"/>
      <c r="C140" s="6"/>
      <c r="D140" s="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3.5" customHeight="1">
      <c r="A141" s="2"/>
      <c r="B141" s="2"/>
      <c r="C141" s="6"/>
      <c r="D141" s="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3.5" customHeight="1">
      <c r="A142" s="2"/>
      <c r="B142" s="2"/>
      <c r="C142" s="6"/>
      <c r="D142" s="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3.5" customHeight="1">
      <c r="A143" s="2"/>
      <c r="B143" s="2"/>
      <c r="C143" s="6"/>
      <c r="D143" s="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3.5" customHeight="1">
      <c r="A144" s="2"/>
      <c r="B144" s="2"/>
      <c r="C144" s="6"/>
      <c r="D144" s="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3.5" customHeight="1">
      <c r="A145" s="2"/>
      <c r="B145" s="2"/>
      <c r="C145" s="6"/>
      <c r="D145" s="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3.5" customHeight="1">
      <c r="A146" s="2"/>
      <c r="B146" s="2"/>
      <c r="C146" s="6"/>
      <c r="D146" s="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3.5" customHeight="1">
      <c r="A147" s="2"/>
      <c r="B147" s="2"/>
      <c r="C147" s="6"/>
      <c r="D147" s="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3.5" customHeight="1">
      <c r="A148" s="2"/>
      <c r="B148" s="2"/>
      <c r="C148" s="6"/>
      <c r="D148" s="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3.5" customHeight="1">
      <c r="A149" s="2"/>
      <c r="B149" s="2"/>
      <c r="C149" s="6"/>
      <c r="D149" s="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3.5" customHeight="1">
      <c r="A150" s="2"/>
      <c r="B150" s="2"/>
      <c r="C150" s="6"/>
      <c r="D150" s="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3.5" customHeight="1">
      <c r="A151" s="2"/>
      <c r="B151" s="2"/>
      <c r="C151" s="6"/>
      <c r="D151" s="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3.5" customHeight="1">
      <c r="A152" s="2"/>
      <c r="B152" s="2"/>
      <c r="C152" s="6"/>
      <c r="D152" s="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3.5" customHeight="1">
      <c r="A153" s="2"/>
      <c r="B153" s="2"/>
      <c r="C153" s="6"/>
      <c r="D153" s="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3.5" customHeight="1">
      <c r="A154" s="2"/>
      <c r="B154" s="2"/>
      <c r="C154" s="6"/>
      <c r="D154" s="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3.5" customHeight="1">
      <c r="A155" s="2"/>
      <c r="B155" s="2"/>
      <c r="C155" s="6"/>
      <c r="D155" s="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3.5" customHeight="1">
      <c r="A156" s="2"/>
      <c r="B156" s="2"/>
      <c r="C156" s="6"/>
      <c r="D156" s="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3.5" customHeight="1">
      <c r="A157" s="2"/>
      <c r="B157" s="2"/>
      <c r="C157" s="6"/>
      <c r="D157" s="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3.5" customHeight="1">
      <c r="A158" s="2"/>
      <c r="B158" s="2"/>
      <c r="C158" s="6"/>
      <c r="D158" s="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3.5" customHeight="1">
      <c r="A159" s="2"/>
      <c r="B159" s="2"/>
      <c r="C159" s="6"/>
      <c r="D159" s="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3.5" customHeight="1">
      <c r="A160" s="2"/>
      <c r="B160" s="2"/>
      <c r="C160" s="6"/>
      <c r="D160" s="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3.5" customHeight="1">
      <c r="A161" s="2"/>
      <c r="B161" s="2"/>
      <c r="C161" s="6"/>
      <c r="D161" s="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3.5" customHeight="1">
      <c r="A162" s="2"/>
      <c r="B162" s="2"/>
      <c r="C162" s="6"/>
      <c r="D162" s="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3.5" customHeight="1">
      <c r="A163" s="2"/>
      <c r="B163" s="2"/>
      <c r="C163" s="6"/>
      <c r="D163" s="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3.5" customHeight="1">
      <c r="A164" s="2"/>
      <c r="B164" s="2"/>
      <c r="C164" s="6"/>
      <c r="D164" s="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3.5" customHeight="1">
      <c r="A165" s="2"/>
      <c r="B165" s="2"/>
      <c r="C165" s="6"/>
      <c r="D165" s="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3.5" customHeight="1">
      <c r="A166" s="2"/>
      <c r="B166" s="2"/>
      <c r="C166" s="6"/>
      <c r="D166" s="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3.5" customHeight="1">
      <c r="A167" s="2"/>
      <c r="B167" s="2"/>
      <c r="C167" s="6"/>
      <c r="D167" s="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3.5" customHeight="1">
      <c r="A168" s="2"/>
      <c r="B168" s="2"/>
      <c r="C168" s="6"/>
      <c r="D168" s="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3.5" customHeight="1">
      <c r="A169" s="2"/>
      <c r="B169" s="2"/>
      <c r="C169" s="6"/>
      <c r="D169" s="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3.5" customHeight="1">
      <c r="A170" s="2"/>
      <c r="B170" s="2"/>
      <c r="C170" s="6"/>
      <c r="D170" s="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3.5" customHeight="1">
      <c r="A171" s="2"/>
      <c r="B171" s="2"/>
      <c r="C171" s="6"/>
      <c r="D171" s="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3.5" customHeight="1">
      <c r="A172" s="2"/>
      <c r="B172" s="2"/>
      <c r="C172" s="6"/>
      <c r="D172" s="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3.5" customHeight="1">
      <c r="A173" s="2"/>
      <c r="B173" s="2"/>
      <c r="C173" s="6"/>
      <c r="D173" s="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3.5" customHeight="1">
      <c r="A174" s="2"/>
      <c r="B174" s="2"/>
      <c r="C174" s="6"/>
      <c r="D174" s="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3.5" customHeight="1">
      <c r="A175" s="2"/>
      <c r="B175" s="2"/>
      <c r="C175" s="6"/>
      <c r="D175" s="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3.5" customHeight="1">
      <c r="A176" s="2"/>
      <c r="B176" s="2"/>
      <c r="C176" s="6"/>
      <c r="D176" s="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3.5" customHeight="1">
      <c r="A177" s="2"/>
      <c r="B177" s="2"/>
      <c r="C177" s="6"/>
      <c r="D177" s="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3.5" customHeight="1">
      <c r="A178" s="2"/>
      <c r="B178" s="2"/>
      <c r="C178" s="6"/>
      <c r="D178" s="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3.5" customHeight="1">
      <c r="A179" s="2"/>
      <c r="B179" s="2"/>
      <c r="C179" s="6"/>
      <c r="D179" s="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3.5" customHeight="1">
      <c r="A180" s="2"/>
      <c r="B180" s="2"/>
      <c r="C180" s="6"/>
      <c r="D180" s="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3.5" customHeight="1">
      <c r="A181" s="2"/>
      <c r="B181" s="2"/>
      <c r="C181" s="6"/>
      <c r="D181" s="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3.5" customHeight="1">
      <c r="A182" s="2"/>
      <c r="B182" s="2"/>
      <c r="C182" s="6"/>
      <c r="D182" s="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3.5" customHeight="1">
      <c r="A183" s="2"/>
      <c r="B183" s="2"/>
      <c r="C183" s="6"/>
      <c r="D183" s="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3.5" customHeight="1">
      <c r="A184" s="2"/>
      <c r="B184" s="2"/>
      <c r="C184" s="6"/>
      <c r="D184" s="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3.5" customHeight="1">
      <c r="A185" s="2"/>
      <c r="B185" s="2"/>
      <c r="C185" s="6"/>
      <c r="D185" s="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3.5" customHeight="1">
      <c r="A186" s="2"/>
      <c r="B186" s="2"/>
      <c r="C186" s="6"/>
      <c r="D186" s="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3.5" customHeight="1">
      <c r="A187" s="2"/>
      <c r="B187" s="2"/>
      <c r="C187" s="6"/>
      <c r="D187" s="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3.5" customHeight="1">
      <c r="A188" s="2"/>
      <c r="B188" s="2"/>
      <c r="C188" s="6"/>
      <c r="D188" s="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3.5" customHeight="1">
      <c r="A189" s="2"/>
      <c r="B189" s="2"/>
      <c r="C189" s="6"/>
      <c r="D189" s="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3.5" customHeight="1">
      <c r="A190" s="2"/>
      <c r="B190" s="2"/>
      <c r="C190" s="6"/>
      <c r="D190" s="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3.5" customHeight="1">
      <c r="A191" s="2"/>
      <c r="B191" s="2"/>
      <c r="C191" s="6"/>
      <c r="D191" s="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3.5" customHeight="1">
      <c r="A192" s="2"/>
      <c r="B192" s="2"/>
      <c r="C192" s="6"/>
      <c r="D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3.5" customHeight="1">
      <c r="A193" s="2"/>
      <c r="B193" s="2"/>
      <c r="C193" s="6"/>
      <c r="D193" s="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3.5" customHeight="1">
      <c r="A194" s="2"/>
      <c r="B194" s="2"/>
      <c r="C194" s="6"/>
      <c r="D194" s="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3.5" customHeight="1">
      <c r="A195" s="2"/>
      <c r="B195" s="2"/>
      <c r="C195" s="6"/>
      <c r="D195" s="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3.5" customHeight="1">
      <c r="A196" s="2"/>
      <c r="B196" s="2"/>
      <c r="C196" s="6"/>
      <c r="D196" s="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3.5" customHeight="1">
      <c r="A197" s="2"/>
      <c r="B197" s="2"/>
      <c r="C197" s="6"/>
      <c r="D197" s="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3.5" customHeight="1">
      <c r="A198" s="2"/>
      <c r="B198" s="2"/>
      <c r="C198" s="6"/>
      <c r="D198" s="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3.5" customHeight="1">
      <c r="A199" s="2"/>
      <c r="B199" s="2"/>
      <c r="C199" s="6"/>
      <c r="D199" s="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3.5" customHeight="1">
      <c r="A200" s="2"/>
      <c r="B200" s="2"/>
      <c r="C200" s="6"/>
      <c r="D200" s="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3.5" customHeight="1">
      <c r="A201" s="2"/>
      <c r="B201" s="2"/>
      <c r="C201" s="6"/>
      <c r="D201" s="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3.5" customHeight="1">
      <c r="A202" s="2"/>
      <c r="B202" s="2"/>
      <c r="C202" s="6"/>
      <c r="D202" s="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3.5" customHeight="1">
      <c r="A203" s="2"/>
      <c r="B203" s="2"/>
      <c r="C203" s="6"/>
      <c r="D203" s="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3.5" customHeight="1">
      <c r="A204" s="2"/>
      <c r="B204" s="2"/>
      <c r="C204" s="6"/>
      <c r="D204" s="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3.5" customHeight="1">
      <c r="A205" s="2"/>
      <c r="B205" s="2"/>
      <c r="C205" s="6"/>
      <c r="D205" s="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3.5" customHeight="1">
      <c r="A206" s="2"/>
      <c r="B206" s="2"/>
      <c r="C206" s="6"/>
      <c r="D206" s="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3.5" customHeight="1">
      <c r="A207" s="2"/>
      <c r="B207" s="2"/>
      <c r="C207" s="6"/>
      <c r="D207" s="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3.5" customHeight="1">
      <c r="A208" s="2"/>
      <c r="B208" s="2"/>
      <c r="C208" s="6"/>
      <c r="D208" s="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3.5" customHeight="1">
      <c r="A209" s="2"/>
      <c r="B209" s="2"/>
      <c r="C209" s="6"/>
      <c r="D209" s="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3.5" customHeight="1">
      <c r="A210" s="2"/>
      <c r="B210" s="2"/>
      <c r="C210" s="6"/>
      <c r="D210" s="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3.5" customHeight="1">
      <c r="A211" s="2"/>
      <c r="B211" s="2"/>
      <c r="C211" s="6"/>
      <c r="D211" s="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3.5" customHeight="1">
      <c r="A212" s="2"/>
      <c r="B212" s="2"/>
      <c r="C212" s="6"/>
      <c r="D212" s="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3.5" customHeight="1">
      <c r="A213" s="2"/>
      <c r="B213" s="2"/>
      <c r="C213" s="6"/>
      <c r="D213" s="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3.5" customHeight="1">
      <c r="A214" s="2"/>
      <c r="B214" s="2"/>
      <c r="C214" s="6"/>
      <c r="D214" s="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3.5" customHeight="1">
      <c r="A215" s="2"/>
      <c r="B215" s="2"/>
      <c r="C215" s="6"/>
      <c r="D215" s="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3.5" customHeight="1">
      <c r="A216" s="2"/>
      <c r="B216" s="2"/>
      <c r="C216" s="6"/>
      <c r="D216" s="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3.5" customHeight="1">
      <c r="A217" s="2"/>
      <c r="B217" s="2"/>
      <c r="C217" s="6"/>
      <c r="D217" s="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3.5" customHeight="1">
      <c r="A218" s="2"/>
      <c r="B218" s="2"/>
      <c r="C218" s="6"/>
      <c r="D218" s="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3.5" customHeight="1">
      <c r="A219" s="2"/>
      <c r="B219" s="2"/>
      <c r="C219" s="6"/>
      <c r="D219" s="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3.5" customHeight="1">
      <c r="A220" s="2"/>
      <c r="B220" s="2"/>
      <c r="C220" s="6"/>
      <c r="D220" s="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3.5" customHeight="1">
      <c r="A221" s="2"/>
      <c r="B221" s="2"/>
      <c r="C221" s="6"/>
      <c r="D221" s="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3.5" customHeight="1">
      <c r="A222" s="2"/>
      <c r="B222" s="2"/>
      <c r="C222" s="6"/>
      <c r="D222" s="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3.5" customHeight="1">
      <c r="A223" s="2"/>
      <c r="B223" s="2"/>
      <c r="C223" s="6"/>
      <c r="D223" s="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3.5" customHeight="1">
      <c r="A224" s="2"/>
      <c r="B224" s="2"/>
      <c r="C224" s="6"/>
      <c r="D224" s="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3.5" customHeight="1">
      <c r="A225" s="2"/>
      <c r="B225" s="2"/>
      <c r="C225" s="6"/>
      <c r="D225" s="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3.5" customHeight="1">
      <c r="A226" s="2"/>
      <c r="B226" s="2"/>
      <c r="C226" s="6"/>
      <c r="D226" s="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3.5" customHeight="1">
      <c r="A227" s="2"/>
      <c r="B227" s="2"/>
      <c r="C227" s="6"/>
      <c r="D227" s="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3.5" customHeight="1">
      <c r="A228" s="2"/>
      <c r="B228" s="2"/>
      <c r="C228" s="6"/>
      <c r="D228" s="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3.5" customHeight="1">
      <c r="A229" s="2"/>
      <c r="B229" s="2"/>
      <c r="C229" s="6"/>
      <c r="D229" s="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3.5" customHeight="1">
      <c r="A230" s="2"/>
      <c r="B230" s="2"/>
      <c r="C230" s="6"/>
      <c r="D230" s="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3.5" customHeight="1">
      <c r="A231" s="2"/>
      <c r="B231" s="2"/>
      <c r="C231" s="6"/>
      <c r="D231" s="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3.5" customHeight="1">
      <c r="A232" s="2"/>
      <c r="B232" s="2"/>
      <c r="C232" s="6"/>
      <c r="D232" s="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3.5" customHeight="1">
      <c r="A233" s="2"/>
      <c r="B233" s="2"/>
      <c r="C233" s="6"/>
      <c r="D233" s="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3.5" customHeight="1">
      <c r="A234" s="2"/>
      <c r="B234" s="2"/>
      <c r="C234" s="6"/>
      <c r="D234" s="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3.5" customHeight="1">
      <c r="A235" s="2"/>
      <c r="B235" s="2"/>
      <c r="C235" s="6"/>
      <c r="D235" s="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3.5" customHeight="1">
      <c r="A236" s="2"/>
      <c r="B236" s="2"/>
      <c r="C236" s="6"/>
      <c r="D236" s="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6">
    <mergeCell ref="C1:D1"/>
    <mergeCell ref="A3:D3"/>
    <mergeCell ref="C5:D5"/>
    <mergeCell ref="A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41:D41"/>
    <mergeCell ref="A42:D42"/>
    <mergeCell ref="C29:D29"/>
    <mergeCell ref="C30:D30"/>
    <mergeCell ref="C31:D31"/>
    <mergeCell ref="C32:D32"/>
    <mergeCell ref="C34:D34"/>
    <mergeCell ref="A35:D35"/>
    <mergeCell ref="C36:D36"/>
    <mergeCell ref="C33:D33"/>
  </mergeCells>
  <pageMargins left="0.74803149606299213" right="0.19685039370078741" top="0.39370078740157483" bottom="0.39370078740157483" header="0" footer="0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W1000"/>
  <sheetViews>
    <sheetView topLeftCell="A18" workbookViewId="0">
      <selection activeCell="C17" sqref="C17"/>
    </sheetView>
  </sheetViews>
  <sheetFormatPr defaultColWidth="14.42578125" defaultRowHeight="15" customHeight="1"/>
  <cols>
    <col min="1" max="1" width="14.5703125" customWidth="1"/>
    <col min="2" max="2" width="31.140625" customWidth="1"/>
    <col min="3" max="3" width="49.140625" customWidth="1"/>
    <col min="4" max="23" width="8.7109375" customWidth="1"/>
  </cols>
  <sheetData>
    <row r="1" spans="1:23" ht="102.75" customHeight="1">
      <c r="A1" s="3"/>
      <c r="B1" s="3"/>
      <c r="C1" s="240" t="s">
        <v>418</v>
      </c>
      <c r="D1" s="240"/>
      <c r="E1" s="4"/>
      <c r="F1" s="4"/>
      <c r="G1" s="4"/>
      <c r="H1" s="4"/>
      <c r="I1" s="4"/>
      <c r="J1" s="4"/>
    </row>
    <row r="2" spans="1:23" ht="1.5" hidden="1" customHeight="1">
      <c r="A2" s="3"/>
      <c r="B2" s="3"/>
      <c r="C2" s="3"/>
      <c r="D2" s="5"/>
    </row>
    <row r="3" spans="1:23" ht="66" customHeight="1">
      <c r="A3" s="256" t="s">
        <v>1</v>
      </c>
      <c r="B3" s="246"/>
      <c r="C3" s="246"/>
      <c r="D3" s="246"/>
    </row>
    <row r="4" spans="1:23" ht="39.75" customHeight="1">
      <c r="A4" s="10" t="s">
        <v>5</v>
      </c>
      <c r="B4" s="11" t="s">
        <v>11</v>
      </c>
      <c r="C4" s="257" t="s">
        <v>13</v>
      </c>
      <c r="D4" s="25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23.25" customHeight="1">
      <c r="A5" s="13">
        <v>801</v>
      </c>
      <c r="B5" s="259" t="s">
        <v>12</v>
      </c>
      <c r="C5" s="248"/>
      <c r="D5" s="244"/>
    </row>
    <row r="6" spans="1:23" ht="60" customHeight="1">
      <c r="A6" s="13">
        <v>801</v>
      </c>
      <c r="B6" s="14" t="s">
        <v>17</v>
      </c>
      <c r="C6" s="255" t="s">
        <v>19</v>
      </c>
      <c r="D6" s="244"/>
    </row>
    <row r="7" spans="1:23" ht="69.75" customHeight="1">
      <c r="A7" s="13">
        <v>801</v>
      </c>
      <c r="B7" s="14" t="s">
        <v>21</v>
      </c>
      <c r="C7" s="255" t="s">
        <v>22</v>
      </c>
      <c r="D7" s="244"/>
    </row>
    <row r="8" spans="1:23" ht="77.25" customHeight="1">
      <c r="A8" s="13">
        <v>801</v>
      </c>
      <c r="B8" s="14" t="s">
        <v>24</v>
      </c>
      <c r="C8" s="255" t="s">
        <v>25</v>
      </c>
      <c r="D8" s="244"/>
    </row>
    <row r="9" spans="1:23" ht="75.75" customHeight="1">
      <c r="A9" s="13">
        <v>801</v>
      </c>
      <c r="B9" s="14" t="s">
        <v>27</v>
      </c>
      <c r="C9" s="255" t="s">
        <v>28</v>
      </c>
      <c r="D9" s="244"/>
    </row>
    <row r="10" spans="1:23" ht="54" customHeight="1">
      <c r="A10" s="13">
        <v>801</v>
      </c>
      <c r="B10" s="14" t="s">
        <v>29</v>
      </c>
      <c r="C10" s="255" t="s">
        <v>23</v>
      </c>
      <c r="D10" s="244"/>
    </row>
    <row r="11" spans="1:23" ht="54" customHeight="1">
      <c r="A11" s="13">
        <v>801</v>
      </c>
      <c r="B11" s="14" t="s">
        <v>30</v>
      </c>
      <c r="C11" s="255" t="s">
        <v>31</v>
      </c>
      <c r="D11" s="244"/>
    </row>
    <row r="12" spans="1:23" ht="61.5" customHeight="1">
      <c r="A12" s="5"/>
      <c r="B12" s="5"/>
      <c r="C12" s="17"/>
      <c r="D12" s="17"/>
    </row>
    <row r="13" spans="1:23" ht="12" customHeight="1">
      <c r="A13" s="5"/>
      <c r="B13" s="5"/>
      <c r="C13" s="17"/>
      <c r="D13" s="17"/>
    </row>
    <row r="14" spans="1:23" ht="12" customHeight="1">
      <c r="A14" s="5"/>
      <c r="B14" s="5"/>
      <c r="C14" s="17"/>
      <c r="D14" s="17"/>
    </row>
    <row r="15" spans="1:23" ht="12" customHeight="1">
      <c r="A15" s="5"/>
      <c r="B15" s="5"/>
      <c r="C15" s="17"/>
      <c r="D15" s="17"/>
    </row>
    <row r="16" spans="1:23" ht="12" customHeight="1">
      <c r="A16" s="5"/>
      <c r="B16" s="5"/>
      <c r="C16" s="17"/>
      <c r="D16" s="17"/>
    </row>
    <row r="17" spans="1:4" ht="12" customHeight="1">
      <c r="A17" s="5"/>
      <c r="B17" s="5"/>
      <c r="C17" s="17"/>
      <c r="D17" s="17"/>
    </row>
    <row r="18" spans="1:4" ht="12" customHeight="1">
      <c r="A18" s="5"/>
      <c r="B18" s="5"/>
      <c r="C18" s="17"/>
      <c r="D18" s="17"/>
    </row>
    <row r="19" spans="1:4" ht="12" customHeight="1">
      <c r="A19" s="5"/>
      <c r="B19" s="5"/>
      <c r="C19" s="17"/>
      <c r="D19" s="17"/>
    </row>
    <row r="20" spans="1:4" ht="12" customHeight="1">
      <c r="A20" s="5"/>
      <c r="B20" s="5"/>
      <c r="C20" s="17"/>
      <c r="D20" s="17"/>
    </row>
    <row r="21" spans="1:4" ht="12" customHeight="1">
      <c r="A21" s="5"/>
      <c r="B21" s="5"/>
      <c r="C21" s="17"/>
      <c r="D21" s="17"/>
    </row>
    <row r="22" spans="1:4" ht="12" customHeight="1">
      <c r="A22" s="5"/>
      <c r="B22" s="5"/>
      <c r="C22" s="17"/>
      <c r="D22" s="17"/>
    </row>
    <row r="23" spans="1:4" ht="12" customHeight="1">
      <c r="A23" s="5"/>
      <c r="B23" s="5"/>
      <c r="C23" s="17"/>
      <c r="D23" s="17"/>
    </row>
    <row r="24" spans="1:4" ht="12" customHeight="1">
      <c r="A24" s="5"/>
      <c r="B24" s="5"/>
      <c r="C24" s="17"/>
      <c r="D24" s="17"/>
    </row>
    <row r="25" spans="1:4" ht="12" customHeight="1">
      <c r="A25" s="5"/>
      <c r="B25" s="5"/>
      <c r="C25" s="17"/>
      <c r="D25" s="17"/>
    </row>
    <row r="26" spans="1:4" ht="12" customHeight="1">
      <c r="A26" s="5"/>
      <c r="B26" s="5"/>
      <c r="C26" s="17"/>
      <c r="D26" s="17"/>
    </row>
    <row r="27" spans="1:4" ht="12" customHeight="1">
      <c r="A27" s="5"/>
      <c r="B27" s="5"/>
      <c r="C27" s="17"/>
      <c r="D27" s="17"/>
    </row>
    <row r="28" spans="1:4" ht="12" customHeight="1">
      <c r="A28" s="5"/>
      <c r="B28" s="5"/>
      <c r="C28" s="17"/>
      <c r="D28" s="17"/>
    </row>
    <row r="29" spans="1:4" ht="12" customHeight="1">
      <c r="A29" s="5"/>
      <c r="B29" s="5"/>
      <c r="C29" s="17"/>
      <c r="D29" s="17"/>
    </row>
    <row r="30" spans="1:4" ht="12" customHeight="1">
      <c r="A30" s="5"/>
      <c r="B30" s="5"/>
      <c r="C30" s="5"/>
      <c r="D30" s="5"/>
    </row>
    <row r="31" spans="1:4" ht="12" customHeight="1">
      <c r="A31" s="5"/>
      <c r="B31" s="5"/>
      <c r="C31" s="5"/>
      <c r="D31" s="5"/>
    </row>
    <row r="32" spans="1:4" ht="12" customHeight="1">
      <c r="A32" s="5"/>
      <c r="B32" s="5"/>
      <c r="C32" s="5"/>
      <c r="D32" s="5"/>
    </row>
    <row r="33" spans="1:4" ht="12" customHeight="1">
      <c r="A33" s="5"/>
      <c r="B33" s="5"/>
      <c r="C33" s="5"/>
      <c r="D33" s="5"/>
    </row>
    <row r="34" spans="1:4" ht="12" customHeight="1">
      <c r="A34" s="5"/>
      <c r="B34" s="5"/>
      <c r="C34" s="5"/>
      <c r="D34" s="5"/>
    </row>
    <row r="35" spans="1:4" ht="12" customHeight="1">
      <c r="A35" s="5"/>
      <c r="B35" s="5"/>
      <c r="C35" s="5"/>
      <c r="D35" s="5"/>
    </row>
    <row r="36" spans="1:4" ht="12" customHeight="1">
      <c r="A36" s="5"/>
      <c r="B36" s="5"/>
      <c r="C36" s="5"/>
      <c r="D36" s="5"/>
    </row>
    <row r="37" spans="1:4" ht="12" customHeight="1">
      <c r="A37" s="5"/>
      <c r="B37" s="5"/>
      <c r="C37" s="5"/>
      <c r="D37" s="5"/>
    </row>
    <row r="38" spans="1:4" ht="12" customHeight="1">
      <c r="A38" s="5"/>
      <c r="B38" s="5"/>
      <c r="C38" s="5"/>
      <c r="D38" s="5"/>
    </row>
    <row r="39" spans="1:4" ht="12" customHeight="1">
      <c r="A39" s="5"/>
      <c r="B39" s="5"/>
      <c r="C39" s="5"/>
      <c r="D39" s="5"/>
    </row>
    <row r="40" spans="1:4" ht="12" customHeight="1"/>
    <row r="41" spans="1:4" ht="12" customHeight="1"/>
    <row r="42" spans="1:4" ht="12" customHeight="1"/>
    <row r="43" spans="1:4" ht="12" customHeight="1"/>
    <row r="44" spans="1:4" ht="12" customHeight="1"/>
    <row r="45" spans="1:4" ht="12" customHeight="1"/>
    <row r="46" spans="1:4" ht="12" customHeight="1"/>
    <row r="47" spans="1:4" ht="12" customHeight="1"/>
    <row r="48" spans="1:4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1:D1"/>
    <mergeCell ref="C10:D10"/>
    <mergeCell ref="C11:D11"/>
    <mergeCell ref="A3:D3"/>
    <mergeCell ref="C4:D4"/>
    <mergeCell ref="B5:D5"/>
    <mergeCell ref="C6:D6"/>
    <mergeCell ref="C7:D7"/>
    <mergeCell ref="C8:D8"/>
    <mergeCell ref="C9:D9"/>
  </mergeCells>
  <pageMargins left="0.75" right="0.75" top="1" bottom="1" header="0" footer="0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986"/>
  <sheetViews>
    <sheetView topLeftCell="A32" workbookViewId="0">
      <selection activeCell="B39" sqref="B39"/>
    </sheetView>
  </sheetViews>
  <sheetFormatPr defaultColWidth="14.42578125" defaultRowHeight="15" customHeight="1"/>
  <cols>
    <col min="1" max="1" width="14.85546875" customWidth="1"/>
    <col min="2" max="2" width="32.5703125" customWidth="1"/>
    <col min="3" max="3" width="53.5703125" customWidth="1"/>
    <col min="4" max="4" width="18.85546875" customWidth="1"/>
    <col min="5" max="5" width="10.85546875" customWidth="1"/>
    <col min="6" max="6" width="10.42578125" customWidth="1"/>
    <col min="7" max="7" width="11.140625" customWidth="1"/>
    <col min="8" max="24" width="9.140625" customWidth="1"/>
  </cols>
  <sheetData>
    <row r="1" spans="1:24" ht="106.5" customHeight="1">
      <c r="A1" s="134"/>
      <c r="B1" s="135"/>
      <c r="C1" s="251" t="s">
        <v>419</v>
      </c>
      <c r="D1" s="260"/>
      <c r="E1" s="1"/>
      <c r="F1" s="261"/>
      <c r="G1" s="2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2" customHeight="1">
      <c r="A2" s="242" t="s">
        <v>420</v>
      </c>
      <c r="B2" s="252"/>
      <c r="C2" s="252"/>
      <c r="D2" s="25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136"/>
      <c r="B3" s="137"/>
      <c r="C3" s="138"/>
      <c r="D3" s="139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75" customHeight="1">
      <c r="A4" s="140" t="s">
        <v>72</v>
      </c>
      <c r="B4" s="140" t="s">
        <v>75</v>
      </c>
      <c r="C4" s="140" t="s">
        <v>76</v>
      </c>
      <c r="D4" s="140" t="s">
        <v>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>
      <c r="A5" s="141">
        <v>1</v>
      </c>
      <c r="B5" s="141">
        <v>2</v>
      </c>
      <c r="C5" s="141">
        <v>3</v>
      </c>
      <c r="D5" s="141">
        <v>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37.5">
      <c r="A6" s="146"/>
      <c r="B6" s="141" t="s">
        <v>87</v>
      </c>
      <c r="C6" s="143" t="s">
        <v>88</v>
      </c>
      <c r="D6" s="14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>
      <c r="A7" s="146"/>
      <c r="B7" s="140"/>
      <c r="C7" s="145" t="s">
        <v>90</v>
      </c>
      <c r="D7" s="144">
        <f>D8+D11+D13</f>
        <v>4820.5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75">
      <c r="A8" s="141">
        <v>182</v>
      </c>
      <c r="B8" s="146" t="s">
        <v>95</v>
      </c>
      <c r="C8" s="145" t="s">
        <v>96</v>
      </c>
      <c r="D8" s="147">
        <f>D9</f>
        <v>1134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8.75" customHeight="1">
      <c r="A9" s="141">
        <v>182</v>
      </c>
      <c r="B9" s="146" t="s">
        <v>97</v>
      </c>
      <c r="C9" s="145" t="s">
        <v>98</v>
      </c>
      <c r="D9" s="147">
        <v>1134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56.25" hidden="1">
      <c r="A10" s="141">
        <v>100</v>
      </c>
      <c r="B10" s="146" t="s">
        <v>101</v>
      </c>
      <c r="C10" s="145" t="s">
        <v>102</v>
      </c>
      <c r="D10" s="147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8.75">
      <c r="A11" s="140">
        <v>182</v>
      </c>
      <c r="B11" s="140" t="s">
        <v>104</v>
      </c>
      <c r="C11" s="143" t="s">
        <v>105</v>
      </c>
      <c r="D11" s="144">
        <f>D12</f>
        <v>22.5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8.75">
      <c r="A12" s="141">
        <v>182</v>
      </c>
      <c r="B12" s="141" t="s">
        <v>110</v>
      </c>
      <c r="C12" s="145" t="s">
        <v>111</v>
      </c>
      <c r="D12" s="147">
        <v>22.5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>
      <c r="A13" s="140">
        <v>182</v>
      </c>
      <c r="B13" s="140" t="s">
        <v>114</v>
      </c>
      <c r="C13" s="143" t="s">
        <v>115</v>
      </c>
      <c r="D13" s="144">
        <f>D14+D15</f>
        <v>3664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162" customFormat="1" ht="75.75" thickBot="1">
      <c r="A14" s="141">
        <v>182</v>
      </c>
      <c r="B14" s="141" t="s">
        <v>468</v>
      </c>
      <c r="C14" s="165" t="s">
        <v>469</v>
      </c>
      <c r="D14" s="147">
        <v>2264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38.25" customHeight="1">
      <c r="A15" s="141">
        <v>182</v>
      </c>
      <c r="B15" s="141" t="s">
        <v>119</v>
      </c>
      <c r="C15" s="145" t="s">
        <v>461</v>
      </c>
      <c r="D15" s="147">
        <f>D17+D16</f>
        <v>1400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75">
      <c r="A16" s="141">
        <v>182</v>
      </c>
      <c r="B16" s="141" t="s">
        <v>120</v>
      </c>
      <c r="C16" s="166" t="s">
        <v>470</v>
      </c>
      <c r="D16" s="147">
        <v>710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75">
      <c r="A17" s="141">
        <v>182</v>
      </c>
      <c r="B17" s="141" t="s">
        <v>121</v>
      </c>
      <c r="C17" s="145" t="s">
        <v>122</v>
      </c>
      <c r="D17" s="147">
        <v>690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7.25" hidden="1" customHeight="1">
      <c r="A18" s="148"/>
      <c r="B18" s="140" t="s">
        <v>123</v>
      </c>
      <c r="C18" s="143" t="s">
        <v>124</v>
      </c>
      <c r="D18" s="144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18.75">
      <c r="A19" s="149"/>
      <c r="B19" s="141"/>
      <c r="C19" s="145" t="s">
        <v>125</v>
      </c>
      <c r="D19" s="144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47.25" hidden="1" customHeight="1">
      <c r="A20" s="140"/>
      <c r="B20" s="140" t="s">
        <v>126</v>
      </c>
      <c r="C20" s="150" t="s">
        <v>127</v>
      </c>
      <c r="D20" s="144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ht="47.25" hidden="1" customHeight="1">
      <c r="A21" s="140"/>
      <c r="B21" s="140" t="s">
        <v>128</v>
      </c>
      <c r="C21" s="143" t="s">
        <v>129</v>
      </c>
      <c r="D21" s="144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31.5" hidden="1" customHeight="1">
      <c r="A22" s="140"/>
      <c r="B22" s="140" t="s">
        <v>130</v>
      </c>
      <c r="C22" s="143" t="s">
        <v>131</v>
      </c>
      <c r="D22" s="144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ht="31.5" hidden="1" customHeight="1">
      <c r="A23" s="140"/>
      <c r="B23" s="140" t="s">
        <v>132</v>
      </c>
      <c r="C23" s="143" t="s">
        <v>133</v>
      </c>
      <c r="D23" s="144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33.75" customHeight="1">
      <c r="A24" s="141">
        <v>801</v>
      </c>
      <c r="B24" s="141" t="s">
        <v>134</v>
      </c>
      <c r="C24" s="145" t="s">
        <v>135</v>
      </c>
      <c r="D24" s="147"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27.75" customHeight="1">
      <c r="A25" s="141">
        <v>801</v>
      </c>
      <c r="B25" s="140" t="s">
        <v>136</v>
      </c>
      <c r="C25" s="143" t="s">
        <v>137</v>
      </c>
      <c r="D25" s="151">
        <f>D26</f>
        <v>5274.6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60" customHeight="1">
      <c r="A26" s="141">
        <v>801</v>
      </c>
      <c r="B26" s="141" t="s">
        <v>138</v>
      </c>
      <c r="C26" s="145" t="s">
        <v>139</v>
      </c>
      <c r="D26" s="182">
        <f>D27+D31+D34+D32+D33</f>
        <v>5274.6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63" customHeight="1">
      <c r="A27" s="141">
        <v>801</v>
      </c>
      <c r="B27" s="141" t="s">
        <v>404</v>
      </c>
      <c r="C27" s="145" t="s">
        <v>445</v>
      </c>
      <c r="D27" s="182">
        <v>1615.3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31.5" hidden="1" customHeight="1">
      <c r="A28" s="141">
        <v>801</v>
      </c>
      <c r="B28" s="141" t="s">
        <v>143</v>
      </c>
      <c r="C28" s="145" t="s">
        <v>144</v>
      </c>
      <c r="D28" s="18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5.75" hidden="1" customHeight="1">
      <c r="A29" s="141">
        <v>801</v>
      </c>
      <c r="B29" s="141"/>
      <c r="C29" s="145"/>
      <c r="D29" s="182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31.5" hidden="1" customHeight="1">
      <c r="A30" s="141">
        <v>801</v>
      </c>
      <c r="B30" s="141" t="s">
        <v>145</v>
      </c>
      <c r="C30" s="145" t="s">
        <v>146</v>
      </c>
      <c r="D30" s="182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s="116" customFormat="1" ht="131.25" customHeight="1">
      <c r="A31" s="141">
        <v>801</v>
      </c>
      <c r="B31" s="141" t="s">
        <v>415</v>
      </c>
      <c r="C31" s="152" t="s">
        <v>444</v>
      </c>
      <c r="D31" s="183">
        <v>164.3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163" customFormat="1" ht="83.25" customHeight="1">
      <c r="A32" s="181">
        <v>801</v>
      </c>
      <c r="B32" s="169" t="s">
        <v>471</v>
      </c>
      <c r="C32" s="170" t="s">
        <v>472</v>
      </c>
      <c r="D32" s="171">
        <v>35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3" customHeight="1">
      <c r="A33" s="141">
        <v>801</v>
      </c>
      <c r="B33" s="141" t="s">
        <v>147</v>
      </c>
      <c r="C33" s="145" t="s">
        <v>107</v>
      </c>
      <c r="D33" s="182">
        <v>2475.3000000000002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55.5" customHeight="1">
      <c r="A34" s="153">
        <v>801</v>
      </c>
      <c r="B34" s="141" t="s">
        <v>108</v>
      </c>
      <c r="C34" s="145" t="s">
        <v>109</v>
      </c>
      <c r="D34" s="147">
        <f>330.7+621.8+32.2</f>
        <v>984.7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8.75" customHeight="1">
      <c r="A35" s="140"/>
      <c r="B35" s="140"/>
      <c r="C35" s="143" t="s">
        <v>148</v>
      </c>
      <c r="D35" s="144">
        <f>D19+D7+D25</f>
        <v>10095.1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5.75" customHeight="1">
      <c r="A36" s="38"/>
      <c r="B36" s="39"/>
      <c r="C36" s="3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5.75" customHeight="1">
      <c r="A37" s="38"/>
      <c r="B37" s="40"/>
      <c r="C37" s="39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5.75" customHeight="1">
      <c r="A38" s="38"/>
      <c r="B38" s="39"/>
      <c r="C38" s="39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.75" customHeight="1">
      <c r="A39" s="38"/>
      <c r="B39" s="40"/>
      <c r="C39" s="39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5.75" customHeight="1">
      <c r="A40" s="38"/>
      <c r="B40" s="39"/>
      <c r="C40" s="3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 customHeight="1">
      <c r="A41" s="38"/>
      <c r="B41" s="40"/>
      <c r="C41" s="40"/>
      <c r="D41" s="40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5.75" customHeight="1">
      <c r="A42" s="38"/>
      <c r="B42" s="41"/>
      <c r="C42" s="42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5.75" customHeight="1">
      <c r="A43" s="12"/>
      <c r="B43" s="41"/>
      <c r="C43" s="42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5.75" customHeight="1">
      <c r="A44" s="12"/>
      <c r="B44" s="41"/>
      <c r="C44" s="42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5.75" customHeight="1">
      <c r="A45" s="12"/>
      <c r="B45" s="41"/>
      <c r="C45" s="42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5.75" customHeight="1">
      <c r="A46" s="12"/>
      <c r="B46" s="41"/>
      <c r="C46" s="42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5.75" customHeight="1">
      <c r="A47" s="12"/>
      <c r="B47" s="41"/>
      <c r="C47" s="42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5.75" customHeight="1">
      <c r="A48" s="12"/>
      <c r="B48" s="41"/>
      <c r="C48" s="42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5.75" customHeight="1">
      <c r="A49" s="12"/>
      <c r="B49" s="41"/>
      <c r="C49" s="42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5.75" customHeight="1">
      <c r="A50" s="12"/>
      <c r="B50" s="41"/>
      <c r="C50" s="42"/>
      <c r="D50" s="4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5.75" customHeight="1">
      <c r="A51" s="12"/>
      <c r="B51" s="41"/>
      <c r="C51" s="42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5.75" customHeight="1">
      <c r="A52" s="12"/>
      <c r="B52" s="41"/>
      <c r="C52" s="42"/>
      <c r="D52" s="4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5.75" customHeight="1">
      <c r="A53" s="12"/>
      <c r="B53" s="41"/>
      <c r="C53" s="42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5.75" customHeight="1">
      <c r="A54" s="12"/>
      <c r="B54" s="41"/>
      <c r="C54" s="42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5.75" customHeight="1">
      <c r="A55" s="12"/>
      <c r="B55" s="41"/>
      <c r="C55" s="42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5.75" customHeight="1">
      <c r="A56" s="12"/>
      <c r="B56" s="41"/>
      <c r="C56" s="42"/>
      <c r="D56" s="4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.75" customHeight="1">
      <c r="A57" s="12"/>
      <c r="B57" s="41"/>
      <c r="C57" s="42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75" customHeight="1">
      <c r="A58" s="12"/>
      <c r="B58" s="41"/>
      <c r="C58" s="42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75" customHeight="1">
      <c r="A59" s="12"/>
      <c r="B59" s="41"/>
      <c r="C59" s="42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5.75" customHeight="1">
      <c r="A60" s="12"/>
      <c r="B60" s="41"/>
      <c r="C60" s="42"/>
      <c r="D60" s="4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5.75" customHeight="1">
      <c r="A61" s="12"/>
      <c r="B61" s="41"/>
      <c r="C61" s="42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.75" customHeight="1">
      <c r="A62" s="12"/>
      <c r="B62" s="41"/>
      <c r="C62" s="42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5.75" customHeight="1">
      <c r="A63" s="12"/>
      <c r="B63" s="41"/>
      <c r="C63" s="42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75" customHeight="1">
      <c r="A64" s="12"/>
      <c r="B64" s="41"/>
      <c r="C64" s="42"/>
      <c r="D64" s="4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5.75" customHeight="1">
      <c r="A65" s="12"/>
      <c r="B65" s="41"/>
      <c r="C65" s="42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5.75" customHeight="1">
      <c r="A66" s="12"/>
      <c r="B66" s="41"/>
      <c r="C66" s="42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5.75" customHeight="1">
      <c r="A67" s="12"/>
      <c r="B67" s="41"/>
      <c r="C67" s="42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5.75" customHeight="1">
      <c r="A68" s="12"/>
      <c r="B68" s="41"/>
      <c r="C68" s="42"/>
      <c r="D68" s="4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.75" customHeight="1">
      <c r="A69" s="12"/>
      <c r="B69" s="41"/>
      <c r="C69" s="42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5.75" customHeight="1">
      <c r="A70" s="12"/>
      <c r="B70" s="41"/>
      <c r="C70" s="42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75" customHeight="1">
      <c r="A71" s="12"/>
      <c r="B71" s="41"/>
      <c r="C71" s="42"/>
      <c r="D71" s="4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5.75" customHeight="1">
      <c r="A72" s="12"/>
      <c r="B72" s="41"/>
      <c r="C72" s="42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5.75" customHeight="1">
      <c r="A73" s="12"/>
      <c r="B73" s="41"/>
      <c r="C73" s="42"/>
      <c r="D73" s="4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5.75" customHeight="1">
      <c r="A74" s="12"/>
      <c r="B74" s="41"/>
      <c r="C74" s="42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5.75" customHeight="1">
      <c r="A75" s="12"/>
      <c r="B75" s="41"/>
      <c r="C75" s="42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75" customHeight="1">
      <c r="A76" s="12"/>
      <c r="B76" s="41"/>
      <c r="C76" s="42"/>
      <c r="D76" s="4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5.75" customHeight="1">
      <c r="A77" s="12"/>
      <c r="B77" s="41"/>
      <c r="C77" s="42"/>
      <c r="D77" s="4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75" customHeight="1">
      <c r="A78" s="12"/>
      <c r="B78" s="41"/>
      <c r="C78" s="42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75" customHeight="1">
      <c r="A79" s="12"/>
      <c r="B79" s="41"/>
      <c r="C79" s="42"/>
      <c r="D79" s="4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5.75" customHeight="1">
      <c r="A80" s="12"/>
      <c r="B80" s="41"/>
      <c r="C80" s="42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75" customHeight="1">
      <c r="A81" s="12"/>
      <c r="B81" s="41"/>
      <c r="C81" s="42"/>
      <c r="D81" s="4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5.75" customHeight="1">
      <c r="A82" s="12"/>
      <c r="B82" s="41"/>
      <c r="C82" s="42"/>
      <c r="D82" s="41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5.75" customHeight="1">
      <c r="A83" s="12"/>
      <c r="B83" s="41"/>
      <c r="C83" s="42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75" customHeight="1">
      <c r="A84" s="12"/>
      <c r="B84" s="41"/>
      <c r="C84" s="42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5.75" customHeight="1">
      <c r="A85" s="12"/>
      <c r="B85" s="41"/>
      <c r="C85" s="42"/>
      <c r="D85" s="4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.75" customHeight="1">
      <c r="A86" s="12"/>
      <c r="B86" s="41"/>
      <c r="C86" s="42"/>
      <c r="D86" s="4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5.75" customHeight="1">
      <c r="A87" s="12"/>
      <c r="B87" s="41"/>
      <c r="C87" s="42"/>
      <c r="D87" s="4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.75" customHeight="1">
      <c r="A88" s="12"/>
      <c r="B88" s="41"/>
      <c r="C88" s="42"/>
      <c r="D88" s="4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5.75" customHeight="1">
      <c r="A89" s="12"/>
      <c r="B89" s="41"/>
      <c r="C89" s="42"/>
      <c r="D89" s="4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5.75" customHeight="1">
      <c r="A90" s="12"/>
      <c r="B90" s="41"/>
      <c r="C90" s="42"/>
      <c r="D90" s="4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5.75" customHeight="1">
      <c r="A91" s="12"/>
      <c r="B91" s="41"/>
      <c r="C91" s="42"/>
      <c r="D91" s="4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75" customHeight="1">
      <c r="A92" s="12"/>
      <c r="B92" s="41"/>
      <c r="C92" s="42"/>
      <c r="D92" s="4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5.75" customHeight="1">
      <c r="A93" s="12"/>
      <c r="B93" s="41"/>
      <c r="C93" s="42"/>
      <c r="D93" s="4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5.75" customHeight="1">
      <c r="A94" s="12"/>
      <c r="B94" s="41"/>
      <c r="C94" s="42"/>
      <c r="D94" s="4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5.75" customHeight="1">
      <c r="A95" s="12"/>
      <c r="B95" s="41"/>
      <c r="C95" s="42"/>
      <c r="D95" s="4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75" customHeight="1">
      <c r="A96" s="12"/>
      <c r="B96" s="41"/>
      <c r="C96" s="42"/>
      <c r="D96" s="4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5.75" customHeight="1">
      <c r="A97" s="12"/>
      <c r="B97" s="41"/>
      <c r="C97" s="42"/>
      <c r="D97" s="4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5.75" customHeight="1">
      <c r="A98" s="12"/>
      <c r="B98" s="41"/>
      <c r="C98" s="42"/>
      <c r="D98" s="4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5.75" customHeight="1">
      <c r="A99" s="12"/>
      <c r="B99" s="41"/>
      <c r="C99" s="42"/>
      <c r="D99" s="4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5.75" customHeight="1">
      <c r="A100" s="12"/>
      <c r="B100" s="41"/>
      <c r="C100" s="42"/>
      <c r="D100" s="4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.75" customHeight="1">
      <c r="A101" s="12"/>
      <c r="B101" s="41"/>
      <c r="C101" s="42"/>
      <c r="D101" s="4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5.75" customHeight="1">
      <c r="A102" s="12"/>
      <c r="B102" s="41"/>
      <c r="C102" s="42"/>
      <c r="D102" s="4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5.75" customHeight="1">
      <c r="A103" s="12"/>
      <c r="B103" s="41"/>
      <c r="C103" s="42"/>
      <c r="D103" s="4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.75" customHeight="1">
      <c r="A104" s="12"/>
      <c r="B104" s="41"/>
      <c r="C104" s="42"/>
      <c r="D104" s="4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5.75" customHeight="1">
      <c r="A105" s="12"/>
      <c r="B105" s="41"/>
      <c r="C105" s="42"/>
      <c r="D105" s="4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5.75" customHeight="1">
      <c r="A106" s="12"/>
      <c r="B106" s="41"/>
      <c r="C106" s="42"/>
      <c r="D106" s="4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5.75" customHeight="1">
      <c r="A107" s="12"/>
      <c r="B107" s="41"/>
      <c r="C107" s="42"/>
      <c r="D107" s="4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5.75" customHeight="1">
      <c r="A108" s="12"/>
      <c r="B108" s="41"/>
      <c r="C108" s="42"/>
      <c r="D108" s="4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.75" customHeight="1">
      <c r="A109" s="12"/>
      <c r="B109" s="41"/>
      <c r="C109" s="42"/>
      <c r="D109" s="4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.75" customHeight="1">
      <c r="A110" s="12"/>
      <c r="B110" s="41"/>
      <c r="C110" s="42"/>
      <c r="D110" s="4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.75" customHeight="1">
      <c r="A111" s="12"/>
      <c r="B111" s="41"/>
      <c r="C111" s="42"/>
      <c r="D111" s="4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5.75" customHeight="1">
      <c r="A112" s="12"/>
      <c r="B112" s="41"/>
      <c r="C112" s="42"/>
      <c r="D112" s="41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5.75" customHeight="1">
      <c r="A113" s="12"/>
      <c r="B113" s="41"/>
      <c r="C113" s="42"/>
      <c r="D113" s="41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5.75" customHeight="1">
      <c r="A114" s="12"/>
      <c r="B114" s="41"/>
      <c r="C114" s="42"/>
      <c r="D114" s="4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.75" customHeight="1">
      <c r="A115" s="12"/>
      <c r="B115" s="41"/>
      <c r="C115" s="42"/>
      <c r="D115" s="4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5.75" customHeight="1">
      <c r="A116" s="12"/>
      <c r="B116" s="41"/>
      <c r="C116" s="42"/>
      <c r="D116" s="41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5.75" customHeight="1">
      <c r="A117" s="12"/>
      <c r="B117" s="41"/>
      <c r="C117" s="42"/>
      <c r="D117" s="4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5.75" customHeight="1">
      <c r="A118" s="12"/>
      <c r="B118" s="41"/>
      <c r="C118" s="42"/>
      <c r="D118" s="4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5.75" customHeight="1">
      <c r="A119" s="12"/>
      <c r="B119" s="41"/>
      <c r="C119" s="42"/>
      <c r="D119" s="4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5.75" customHeight="1">
      <c r="A120" s="12"/>
      <c r="B120" s="41"/>
      <c r="C120" s="42"/>
      <c r="D120" s="4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5.75" customHeight="1">
      <c r="A121" s="12"/>
      <c r="B121" s="41"/>
      <c r="C121" s="42"/>
      <c r="D121" s="4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5.75" customHeight="1">
      <c r="A122" s="12"/>
      <c r="B122" s="41"/>
      <c r="C122" s="42"/>
      <c r="D122" s="4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5.75" customHeight="1">
      <c r="A123" s="12"/>
      <c r="B123" s="41"/>
      <c r="C123" s="42"/>
      <c r="D123" s="41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5.75" customHeight="1">
      <c r="A124" s="12"/>
      <c r="B124" s="41"/>
      <c r="C124" s="42"/>
      <c r="D124" s="41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5.75" customHeight="1">
      <c r="A125" s="12"/>
      <c r="B125" s="41"/>
      <c r="C125" s="42"/>
      <c r="D125" s="4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5.75" customHeight="1">
      <c r="A126" s="12"/>
      <c r="B126" s="41"/>
      <c r="C126" s="42"/>
      <c r="D126" s="4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5.75" customHeight="1">
      <c r="A127" s="12"/>
      <c r="B127" s="41"/>
      <c r="C127" s="42"/>
      <c r="D127" s="4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5.75" customHeight="1">
      <c r="A128" s="12"/>
      <c r="B128" s="41"/>
      <c r="C128" s="42"/>
      <c r="D128" s="41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5.75" customHeight="1">
      <c r="A129" s="12"/>
      <c r="B129" s="41"/>
      <c r="C129" s="42"/>
      <c r="D129" s="4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.75" customHeight="1">
      <c r="A130" s="12"/>
      <c r="B130" s="41"/>
      <c r="C130" s="42"/>
      <c r="D130" s="4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5.75" customHeight="1">
      <c r="A131" s="12"/>
      <c r="B131" s="41"/>
      <c r="C131" s="42"/>
      <c r="D131" s="4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5.75" customHeight="1">
      <c r="A132" s="12"/>
      <c r="B132" s="41"/>
      <c r="C132" s="42"/>
      <c r="D132" s="4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5.75" customHeight="1">
      <c r="A133" s="12"/>
      <c r="B133" s="41"/>
      <c r="C133" s="42"/>
      <c r="D133" s="41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5.75" customHeight="1">
      <c r="A134" s="12"/>
      <c r="B134" s="41"/>
      <c r="C134" s="42"/>
      <c r="D134" s="41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.75" customHeight="1">
      <c r="A135" s="12"/>
      <c r="B135" s="41"/>
      <c r="C135" s="42"/>
      <c r="D135" s="41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5.75" customHeight="1">
      <c r="A136" s="12"/>
      <c r="B136" s="41"/>
      <c r="C136" s="42"/>
      <c r="D136" s="41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5.75" customHeight="1">
      <c r="A137" s="12"/>
      <c r="B137" s="41"/>
      <c r="C137" s="42"/>
      <c r="D137" s="41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5.75" customHeight="1">
      <c r="A138" s="12"/>
      <c r="B138" s="41"/>
      <c r="C138" s="42"/>
      <c r="D138" s="41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5.75" customHeight="1">
      <c r="A139" s="12"/>
      <c r="B139" s="41"/>
      <c r="C139" s="42"/>
      <c r="D139" s="41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5.75" customHeight="1">
      <c r="A140" s="12"/>
      <c r="B140" s="41"/>
      <c r="C140" s="42"/>
      <c r="D140" s="41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5.75" customHeight="1">
      <c r="A141" s="12"/>
      <c r="B141" s="41"/>
      <c r="C141" s="42"/>
      <c r="D141" s="41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5.75" customHeight="1">
      <c r="A142" s="12"/>
      <c r="B142" s="41"/>
      <c r="C142" s="42"/>
      <c r="D142" s="41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5.75" customHeight="1">
      <c r="A143" s="12"/>
      <c r="B143" s="41"/>
      <c r="C143" s="42"/>
      <c r="D143" s="41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5.75" customHeight="1">
      <c r="A144" s="12"/>
      <c r="B144" s="41"/>
      <c r="C144" s="42"/>
      <c r="D144" s="41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5.75" customHeight="1">
      <c r="A145" s="12"/>
      <c r="B145" s="41"/>
      <c r="C145" s="42"/>
      <c r="D145" s="41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5.75" customHeight="1">
      <c r="A146" s="12"/>
      <c r="B146" s="41"/>
      <c r="C146" s="42"/>
      <c r="D146" s="4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5.75" customHeight="1">
      <c r="A147" s="12"/>
      <c r="B147" s="41"/>
      <c r="C147" s="42"/>
      <c r="D147" s="4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5.75" customHeight="1">
      <c r="A148" s="12"/>
      <c r="B148" s="41"/>
      <c r="C148" s="42"/>
      <c r="D148" s="4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5.75" customHeight="1">
      <c r="A149" s="12"/>
      <c r="B149" s="41"/>
      <c r="C149" s="42"/>
      <c r="D149" s="4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5.75" customHeight="1">
      <c r="A150" s="12"/>
      <c r="B150" s="41"/>
      <c r="C150" s="42"/>
      <c r="D150" s="41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5.75" customHeight="1">
      <c r="A151" s="12"/>
      <c r="B151" s="41"/>
      <c r="C151" s="42"/>
      <c r="D151" s="41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5.75" customHeight="1">
      <c r="A152" s="12"/>
      <c r="B152" s="41"/>
      <c r="C152" s="42"/>
      <c r="D152" s="41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.75" customHeight="1">
      <c r="A153" s="12"/>
      <c r="B153" s="41"/>
      <c r="C153" s="42"/>
      <c r="D153" s="4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5.75" customHeight="1">
      <c r="A154" s="12"/>
      <c r="B154" s="41"/>
      <c r="C154" s="42"/>
      <c r="D154" s="4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5.75" customHeight="1">
      <c r="A155" s="12"/>
      <c r="B155" s="41"/>
      <c r="C155" s="42"/>
      <c r="D155" s="4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5.75" customHeight="1">
      <c r="A156" s="12"/>
      <c r="B156" s="41"/>
      <c r="C156" s="42"/>
      <c r="D156" s="41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5.75" customHeight="1">
      <c r="A157" s="12"/>
      <c r="B157" s="41"/>
      <c r="C157" s="42"/>
      <c r="D157" s="4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5.75" customHeight="1">
      <c r="A158" s="12"/>
      <c r="B158" s="41"/>
      <c r="C158" s="42"/>
      <c r="D158" s="41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5.75" customHeight="1">
      <c r="A159" s="12"/>
      <c r="B159" s="41"/>
      <c r="C159" s="42"/>
      <c r="D159" s="4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5.75" customHeight="1">
      <c r="A160" s="12"/>
      <c r="B160" s="41"/>
      <c r="C160" s="42"/>
      <c r="D160" s="4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75" customHeight="1">
      <c r="A161" s="12"/>
      <c r="B161" s="41"/>
      <c r="C161" s="42"/>
      <c r="D161" s="41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75" customHeight="1">
      <c r="A162" s="12"/>
      <c r="B162" s="41"/>
      <c r="C162" s="42"/>
      <c r="D162" s="41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75" customHeight="1">
      <c r="A163" s="12"/>
      <c r="B163" s="41"/>
      <c r="C163" s="42"/>
      <c r="D163" s="4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75" customHeight="1">
      <c r="A164" s="12"/>
      <c r="B164" s="41"/>
      <c r="C164" s="42"/>
      <c r="D164" s="4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75" customHeight="1">
      <c r="A165" s="12"/>
      <c r="B165" s="41"/>
      <c r="C165" s="42"/>
      <c r="D165" s="4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75" customHeight="1">
      <c r="A166" s="12"/>
      <c r="B166" s="41"/>
      <c r="C166" s="42"/>
      <c r="D166" s="41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75" customHeight="1">
      <c r="A167" s="12"/>
      <c r="B167" s="41"/>
      <c r="C167" s="42"/>
      <c r="D167" s="41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75" customHeight="1">
      <c r="A168" s="12"/>
      <c r="B168" s="41"/>
      <c r="C168" s="42"/>
      <c r="D168" s="4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75" customHeight="1">
      <c r="A169" s="12"/>
      <c r="B169" s="41"/>
      <c r="C169" s="42"/>
      <c r="D169" s="4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75" customHeight="1">
      <c r="A170" s="12"/>
      <c r="B170" s="41"/>
      <c r="C170" s="42"/>
      <c r="D170" s="4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75" customHeight="1">
      <c r="A171" s="12"/>
      <c r="B171" s="41"/>
      <c r="C171" s="42"/>
      <c r="D171" s="4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75" customHeight="1">
      <c r="A172" s="12"/>
      <c r="B172" s="41"/>
      <c r="C172" s="42"/>
      <c r="D172" s="4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75" customHeight="1">
      <c r="A173" s="12"/>
      <c r="B173" s="41"/>
      <c r="C173" s="42"/>
      <c r="D173" s="4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75" customHeight="1">
      <c r="A174" s="12"/>
      <c r="B174" s="41"/>
      <c r="C174" s="42"/>
      <c r="D174" s="4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75" customHeight="1">
      <c r="A175" s="12"/>
      <c r="B175" s="41"/>
      <c r="C175" s="42"/>
      <c r="D175" s="4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75" customHeight="1">
      <c r="A176" s="12"/>
      <c r="B176" s="41"/>
      <c r="C176" s="42"/>
      <c r="D176" s="4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75" customHeight="1">
      <c r="A177" s="12"/>
      <c r="B177" s="41"/>
      <c r="C177" s="42"/>
      <c r="D177" s="4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75" customHeight="1">
      <c r="A178" s="12"/>
      <c r="B178" s="41"/>
      <c r="C178" s="42"/>
      <c r="D178" s="4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75" customHeight="1">
      <c r="A179" s="12"/>
      <c r="B179" s="41"/>
      <c r="C179" s="42"/>
      <c r="D179" s="4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75" customHeight="1">
      <c r="A180" s="12"/>
      <c r="B180" s="41"/>
      <c r="C180" s="42"/>
      <c r="D180" s="4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75" customHeight="1">
      <c r="A181" s="12"/>
      <c r="B181" s="41"/>
      <c r="C181" s="42"/>
      <c r="D181" s="4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75" customHeight="1">
      <c r="A182" s="12"/>
      <c r="B182" s="41"/>
      <c r="C182" s="42"/>
      <c r="D182" s="4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75" customHeight="1">
      <c r="A183" s="12"/>
      <c r="B183" s="41"/>
      <c r="C183" s="42"/>
      <c r="D183" s="4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75" customHeight="1">
      <c r="A184" s="12"/>
      <c r="B184" s="41"/>
      <c r="C184" s="42"/>
      <c r="D184" s="4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75" customHeight="1">
      <c r="A185" s="12"/>
      <c r="B185" s="41"/>
      <c r="C185" s="42"/>
      <c r="D185" s="4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75" customHeight="1">
      <c r="A186" s="12"/>
      <c r="B186" s="41"/>
      <c r="C186" s="42"/>
      <c r="D186" s="4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75" customHeight="1">
      <c r="A187" s="12"/>
      <c r="B187" s="41"/>
      <c r="C187" s="42"/>
      <c r="D187" s="4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75" customHeight="1">
      <c r="A188" s="12"/>
      <c r="B188" s="41"/>
      <c r="C188" s="42"/>
      <c r="D188" s="4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75" customHeight="1">
      <c r="A189" s="12"/>
      <c r="B189" s="41"/>
      <c r="C189" s="42"/>
      <c r="D189" s="4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75" customHeight="1">
      <c r="A190" s="12"/>
      <c r="B190" s="41"/>
      <c r="C190" s="42"/>
      <c r="D190" s="4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75" customHeight="1">
      <c r="A191" s="12"/>
      <c r="B191" s="41"/>
      <c r="C191" s="42"/>
      <c r="D191" s="4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75" customHeight="1">
      <c r="A192" s="12"/>
      <c r="B192" s="41"/>
      <c r="C192" s="42"/>
      <c r="D192" s="4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75" customHeight="1">
      <c r="A193" s="12"/>
      <c r="B193" s="41"/>
      <c r="C193" s="42"/>
      <c r="D193" s="4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75" customHeight="1">
      <c r="A194" s="12"/>
      <c r="B194" s="41"/>
      <c r="C194" s="42"/>
      <c r="D194" s="4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75" customHeight="1">
      <c r="A195" s="12"/>
      <c r="B195" s="41"/>
      <c r="C195" s="42"/>
      <c r="D195" s="4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75" customHeight="1">
      <c r="A196" s="12"/>
      <c r="B196" s="41"/>
      <c r="C196" s="42"/>
      <c r="D196" s="4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75" customHeight="1">
      <c r="A197" s="12"/>
      <c r="B197" s="41"/>
      <c r="C197" s="42"/>
      <c r="D197" s="4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75" customHeight="1">
      <c r="A198" s="12"/>
      <c r="B198" s="41"/>
      <c r="C198" s="42"/>
      <c r="D198" s="4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75" customHeight="1">
      <c r="A199" s="12"/>
      <c r="B199" s="41"/>
      <c r="C199" s="42"/>
      <c r="D199" s="4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75" customHeight="1">
      <c r="A200" s="12"/>
      <c r="B200" s="41"/>
      <c r="C200" s="42"/>
      <c r="D200" s="4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75" customHeight="1">
      <c r="A201" s="12"/>
      <c r="B201" s="41"/>
      <c r="C201" s="42"/>
      <c r="D201" s="4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75" customHeight="1">
      <c r="A202" s="12"/>
      <c r="B202" s="41"/>
      <c r="C202" s="42"/>
      <c r="D202" s="4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75" customHeight="1">
      <c r="A203" s="12"/>
      <c r="B203" s="41"/>
      <c r="C203" s="42"/>
      <c r="D203" s="4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75" customHeight="1">
      <c r="A204" s="12"/>
      <c r="B204" s="41"/>
      <c r="C204" s="42"/>
      <c r="D204" s="4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75" customHeight="1">
      <c r="A205" s="12"/>
      <c r="B205" s="41"/>
      <c r="C205" s="42"/>
      <c r="D205" s="4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75" customHeight="1">
      <c r="A206" s="12"/>
      <c r="B206" s="41"/>
      <c r="C206" s="42"/>
      <c r="D206" s="4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75" customHeight="1">
      <c r="A207" s="12"/>
      <c r="B207" s="41"/>
      <c r="C207" s="42"/>
      <c r="D207" s="4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75" customHeight="1">
      <c r="A208" s="12"/>
      <c r="B208" s="41"/>
      <c r="C208" s="42"/>
      <c r="D208" s="4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75" customHeight="1">
      <c r="A209" s="12"/>
      <c r="B209" s="41"/>
      <c r="C209" s="42"/>
      <c r="D209" s="4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75" customHeight="1">
      <c r="A210" s="12"/>
      <c r="B210" s="41"/>
      <c r="C210" s="42"/>
      <c r="D210" s="4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75" customHeight="1">
      <c r="A211" s="12"/>
      <c r="B211" s="41"/>
      <c r="C211" s="42"/>
      <c r="D211" s="4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75" customHeight="1">
      <c r="A212" s="12"/>
      <c r="B212" s="41"/>
      <c r="C212" s="42"/>
      <c r="D212" s="4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75" customHeight="1">
      <c r="A213" s="12"/>
      <c r="B213" s="41"/>
      <c r="C213" s="42"/>
      <c r="D213" s="4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75" customHeight="1">
      <c r="A214" s="12"/>
      <c r="B214" s="41"/>
      <c r="C214" s="42"/>
      <c r="D214" s="4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75" customHeight="1">
      <c r="A215" s="12"/>
      <c r="B215" s="41"/>
      <c r="C215" s="42"/>
      <c r="D215" s="4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75" customHeight="1">
      <c r="A216" s="12"/>
      <c r="B216" s="41"/>
      <c r="C216" s="42"/>
      <c r="D216" s="4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75" customHeight="1">
      <c r="A217" s="12"/>
      <c r="B217" s="41"/>
      <c r="C217" s="42"/>
      <c r="D217" s="4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5.75" customHeight="1">
      <c r="A218" s="12"/>
      <c r="B218" s="41"/>
      <c r="C218" s="42"/>
      <c r="D218" s="4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.75" customHeight="1">
      <c r="A219" s="12"/>
      <c r="B219" s="41"/>
      <c r="C219" s="42"/>
      <c r="D219" s="4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.75" customHeight="1">
      <c r="A220" s="12"/>
      <c r="B220" s="41"/>
      <c r="C220" s="42"/>
      <c r="D220" s="4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5.75" customHeight="1">
      <c r="A221" s="12"/>
      <c r="B221" s="41"/>
      <c r="C221" s="42"/>
      <c r="D221" s="4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5.75" customHeight="1">
      <c r="A222" s="12"/>
      <c r="B222" s="41"/>
      <c r="C222" s="42"/>
      <c r="D222" s="4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5.75" customHeight="1">
      <c r="A223" s="12"/>
      <c r="B223" s="41"/>
      <c r="C223" s="42"/>
      <c r="D223" s="4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5.75" customHeight="1">
      <c r="A224" s="12"/>
      <c r="B224" s="41"/>
      <c r="C224" s="42"/>
      <c r="D224" s="41"/>
    </row>
    <row r="225" spans="1:4" ht="15.75" customHeight="1">
      <c r="A225" s="12"/>
      <c r="B225" s="41"/>
      <c r="C225" s="42"/>
      <c r="D225" s="41"/>
    </row>
    <row r="226" spans="1:4" ht="15.75" customHeight="1">
      <c r="A226" s="12"/>
      <c r="B226" s="41"/>
      <c r="C226" s="42"/>
      <c r="D226" s="41"/>
    </row>
    <row r="227" spans="1:4" ht="15.75" customHeight="1">
      <c r="A227" s="12"/>
      <c r="B227" s="41"/>
      <c r="C227" s="42"/>
      <c r="D227" s="41"/>
    </row>
    <row r="228" spans="1:4" ht="15.75" customHeight="1">
      <c r="A228" s="12"/>
      <c r="B228" s="41"/>
      <c r="C228" s="42"/>
      <c r="D228" s="41"/>
    </row>
    <row r="229" spans="1:4" ht="15.75" customHeight="1">
      <c r="A229" s="12"/>
      <c r="B229" s="41"/>
      <c r="C229" s="42"/>
      <c r="D229" s="41"/>
    </row>
    <row r="230" spans="1:4" ht="15.75" customHeight="1">
      <c r="A230" s="12"/>
      <c r="B230" s="41"/>
      <c r="C230" s="42"/>
      <c r="D230" s="41"/>
    </row>
    <row r="231" spans="1:4" ht="15.75" customHeight="1">
      <c r="A231" s="12"/>
      <c r="B231" s="41"/>
      <c r="C231" s="42"/>
      <c r="D231" s="41"/>
    </row>
    <row r="232" spans="1:4" ht="15.75" customHeight="1">
      <c r="A232" s="12"/>
      <c r="B232" s="41"/>
      <c r="C232" s="42"/>
      <c r="D232" s="41"/>
    </row>
    <row r="233" spans="1:4" ht="15.75" customHeight="1">
      <c r="A233" s="12"/>
      <c r="B233" s="41"/>
      <c r="C233" s="42"/>
      <c r="D233" s="41"/>
    </row>
    <row r="234" spans="1:4" ht="15.75" customHeight="1">
      <c r="A234" s="12"/>
      <c r="B234" s="41"/>
      <c r="C234" s="42"/>
      <c r="D234" s="41"/>
    </row>
    <row r="235" spans="1:4" ht="15.75" customHeight="1">
      <c r="A235" s="12"/>
      <c r="B235" s="41"/>
      <c r="C235" s="42"/>
      <c r="D235" s="41"/>
    </row>
    <row r="236" spans="1:4" ht="15.75" customHeight="1"/>
    <row r="237" spans="1:4" ht="15.75" customHeight="1"/>
    <row r="238" spans="1:4" ht="15.75" customHeight="1"/>
    <row r="239" spans="1:4" ht="15.75" customHeight="1"/>
    <row r="240" spans="1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3">
    <mergeCell ref="C1:D1"/>
    <mergeCell ref="F1:G1"/>
    <mergeCell ref="A2:D2"/>
  </mergeCells>
  <pageMargins left="0.62992125984251968" right="0.19685039370078741" top="0.51181102362204722" bottom="0.43307086614173229" header="0" footer="0"/>
  <pageSetup paperSize="9" scale="63" fitToHeight="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994"/>
  <sheetViews>
    <sheetView topLeftCell="A17" workbookViewId="0">
      <selection activeCell="B33" sqref="B33"/>
    </sheetView>
  </sheetViews>
  <sheetFormatPr defaultColWidth="14.42578125" defaultRowHeight="15" customHeight="1"/>
  <cols>
    <col min="1" max="1" width="9.85546875" customWidth="1"/>
    <col min="2" max="2" width="33.85546875" customWidth="1"/>
    <col min="3" max="3" width="48.5703125" customWidth="1"/>
    <col min="4" max="4" width="13.28515625" customWidth="1"/>
    <col min="6" max="25" width="9.140625" customWidth="1"/>
  </cols>
  <sheetData>
    <row r="1" spans="1:25" ht="92.25" customHeight="1">
      <c r="A1" s="134"/>
      <c r="B1" s="135"/>
      <c r="C1" s="263" t="s">
        <v>421</v>
      </c>
      <c r="D1" s="263"/>
      <c r="E1" s="26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4.25" customHeight="1">
      <c r="A2" s="242" t="s">
        <v>422</v>
      </c>
      <c r="B2" s="262"/>
      <c r="C2" s="262"/>
      <c r="D2" s="262"/>
      <c r="E2" s="26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7.25" customHeight="1">
      <c r="A3" s="136"/>
      <c r="B3" s="137"/>
      <c r="C3" s="138"/>
      <c r="D3" s="138"/>
      <c r="E3" s="139" t="s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93.75">
      <c r="A4" s="140" t="s">
        <v>72</v>
      </c>
      <c r="B4" s="140" t="s">
        <v>75</v>
      </c>
      <c r="C4" s="140" t="s">
        <v>76</v>
      </c>
      <c r="D4" s="140" t="s">
        <v>406</v>
      </c>
      <c r="E4" s="140" t="s">
        <v>423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>
      <c r="A5" s="141">
        <v>1</v>
      </c>
      <c r="B5" s="141">
        <v>2</v>
      </c>
      <c r="C5" s="141">
        <v>3</v>
      </c>
      <c r="D5" s="141">
        <v>4</v>
      </c>
      <c r="E5" s="141">
        <v>5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37.5">
      <c r="A6" s="142"/>
      <c r="B6" s="141" t="s">
        <v>87</v>
      </c>
      <c r="C6" s="143" t="s">
        <v>88</v>
      </c>
      <c r="D6" s="147"/>
      <c r="E6" s="14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.75">
      <c r="A7" s="142"/>
      <c r="B7" s="141"/>
      <c r="C7" s="145" t="s">
        <v>90</v>
      </c>
      <c r="D7" s="147">
        <f>D8+D10+D12</f>
        <v>5000</v>
      </c>
      <c r="E7" s="147">
        <f>E8+E10+E12</f>
        <v>5204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8.75">
      <c r="A8" s="141">
        <v>182</v>
      </c>
      <c r="B8" s="146" t="s">
        <v>95</v>
      </c>
      <c r="C8" s="145" t="s">
        <v>96</v>
      </c>
      <c r="D8" s="147">
        <f t="shared" ref="D8:E8" si="0">D9</f>
        <v>1173</v>
      </c>
      <c r="E8" s="147">
        <f t="shared" si="0"/>
        <v>1210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6" customHeight="1">
      <c r="A9" s="141">
        <v>182</v>
      </c>
      <c r="B9" s="146" t="s">
        <v>97</v>
      </c>
      <c r="C9" s="145" t="s">
        <v>98</v>
      </c>
      <c r="D9" s="147">
        <v>1173</v>
      </c>
      <c r="E9" s="147">
        <v>1210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>
      <c r="A10" s="141">
        <v>182</v>
      </c>
      <c r="B10" s="140" t="s">
        <v>104</v>
      </c>
      <c r="C10" s="143" t="s">
        <v>105</v>
      </c>
      <c r="D10" s="144">
        <f>D11</f>
        <v>23</v>
      </c>
      <c r="E10" s="144">
        <f>E11</f>
        <v>24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2.5" customHeight="1">
      <c r="A11" s="141">
        <v>182</v>
      </c>
      <c r="B11" s="141" t="s">
        <v>110</v>
      </c>
      <c r="C11" s="145" t="s">
        <v>111</v>
      </c>
      <c r="D11" s="147">
        <v>23</v>
      </c>
      <c r="E11" s="147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18.75">
      <c r="A12" s="141">
        <v>182</v>
      </c>
      <c r="B12" s="140" t="s">
        <v>114</v>
      </c>
      <c r="C12" s="143" t="s">
        <v>115</v>
      </c>
      <c r="D12" s="144">
        <f>D13+D14</f>
        <v>3804</v>
      </c>
      <c r="E12" s="144">
        <f t="shared" ref="E12" si="1">E13+E14</f>
        <v>3970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ht="82.5" customHeight="1" thickBot="1">
      <c r="A13" s="141">
        <v>182</v>
      </c>
      <c r="B13" s="141" t="s">
        <v>468</v>
      </c>
      <c r="C13" s="165" t="s">
        <v>469</v>
      </c>
      <c r="D13" s="147">
        <v>2383</v>
      </c>
      <c r="E13" s="147">
        <v>2533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8.75">
      <c r="A14" s="141">
        <v>182</v>
      </c>
      <c r="B14" s="141" t="s">
        <v>119</v>
      </c>
      <c r="C14" s="145" t="s">
        <v>461</v>
      </c>
      <c r="D14" s="147">
        <f>D15+D17</f>
        <v>1421</v>
      </c>
      <c r="E14" s="147">
        <f>E15+E17</f>
        <v>1437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75">
      <c r="A15" s="141">
        <v>182</v>
      </c>
      <c r="B15" s="141" t="s">
        <v>120</v>
      </c>
      <c r="C15" s="166" t="s">
        <v>470</v>
      </c>
      <c r="D15" s="147">
        <v>718</v>
      </c>
      <c r="E15" s="147">
        <v>728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75" hidden="1">
      <c r="A16" s="141">
        <v>182</v>
      </c>
      <c r="B16" s="141" t="s">
        <v>121</v>
      </c>
      <c r="C16" s="145" t="s">
        <v>122</v>
      </c>
      <c r="D16" s="147">
        <v>676</v>
      </c>
      <c r="E16" s="14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ht="75">
      <c r="A17" s="149" t="s">
        <v>154</v>
      </c>
      <c r="B17" s="141" t="s">
        <v>155</v>
      </c>
      <c r="C17" s="145" t="s">
        <v>122</v>
      </c>
      <c r="D17" s="147">
        <v>703</v>
      </c>
      <c r="E17" s="147">
        <v>709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75" hidden="1">
      <c r="A18" s="149" t="s">
        <v>154</v>
      </c>
      <c r="B18" s="141" t="s">
        <v>155</v>
      </c>
      <c r="C18" s="145" t="s">
        <v>122</v>
      </c>
      <c r="D18" s="147">
        <v>703</v>
      </c>
      <c r="E18" s="147">
        <v>731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15.75" hidden="1" customHeight="1">
      <c r="A19" s="149"/>
      <c r="B19" s="141"/>
      <c r="C19" s="145" t="s">
        <v>125</v>
      </c>
      <c r="D19" s="147">
        <f>D23+D24</f>
        <v>3448.1400000000003</v>
      </c>
      <c r="E19" s="14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ht="15.75" hidden="1" customHeight="1">
      <c r="A20" s="141"/>
      <c r="B20" s="141" t="s">
        <v>126</v>
      </c>
      <c r="C20" s="184" t="s">
        <v>127</v>
      </c>
      <c r="D20" s="147"/>
      <c r="E20" s="147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15.75" hidden="1" customHeight="1">
      <c r="A21" s="141"/>
      <c r="B21" s="141" t="s">
        <v>128</v>
      </c>
      <c r="C21" s="145" t="s">
        <v>129</v>
      </c>
      <c r="D21" s="147"/>
      <c r="E21" s="14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33.75" customHeight="1">
      <c r="A22" s="141"/>
      <c r="B22" s="141"/>
      <c r="C22" s="140" t="s">
        <v>164</v>
      </c>
      <c r="D22" s="144">
        <v>0</v>
      </c>
      <c r="E22" s="144">
        <v>0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34.5" customHeight="1">
      <c r="A23" s="141">
        <v>801</v>
      </c>
      <c r="B23" s="141" t="s">
        <v>134</v>
      </c>
      <c r="C23" s="145" t="s">
        <v>135</v>
      </c>
      <c r="D23" s="147">
        <v>0</v>
      </c>
      <c r="E23" s="185"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35.25" customHeight="1">
      <c r="A24" s="141">
        <v>801</v>
      </c>
      <c r="B24" s="141" t="s">
        <v>136</v>
      </c>
      <c r="C24" s="143" t="s">
        <v>137</v>
      </c>
      <c r="D24" s="182">
        <f t="shared" ref="D24:E24" si="2">D25</f>
        <v>3448.1400000000003</v>
      </c>
      <c r="E24" s="182">
        <f t="shared" si="2"/>
        <v>3683.74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57" customHeight="1">
      <c r="A25" s="141">
        <v>801</v>
      </c>
      <c r="B25" s="141" t="s">
        <v>446</v>
      </c>
      <c r="C25" s="145" t="s">
        <v>139</v>
      </c>
      <c r="D25" s="182">
        <f>D31+D35+D34+D30+D33</f>
        <v>3448.1400000000003</v>
      </c>
      <c r="E25" s="182">
        <f>E31+E35+E34+E30+E33</f>
        <v>3683.74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5.75" hidden="1" customHeight="1">
      <c r="A26" s="141">
        <v>801</v>
      </c>
      <c r="B26" s="141" t="s">
        <v>140</v>
      </c>
      <c r="C26" s="145" t="s">
        <v>141</v>
      </c>
      <c r="D26" s="182"/>
      <c r="E26" s="18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5.75" hidden="1" customHeight="1">
      <c r="A27" s="141">
        <v>801</v>
      </c>
      <c r="B27" s="141" t="s">
        <v>89</v>
      </c>
      <c r="C27" s="145" t="s">
        <v>142</v>
      </c>
      <c r="D27" s="182"/>
      <c r="E27" s="18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5.75" hidden="1" customHeight="1">
      <c r="A28" s="141">
        <v>801</v>
      </c>
      <c r="B28" s="141" t="s">
        <v>143</v>
      </c>
      <c r="C28" s="145" t="s">
        <v>144</v>
      </c>
      <c r="D28" s="182"/>
      <c r="E28" s="18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5.75" hidden="1" customHeight="1">
      <c r="A29" s="141">
        <v>801</v>
      </c>
      <c r="B29" s="141"/>
      <c r="C29" s="145"/>
      <c r="D29" s="182"/>
      <c r="E29" s="18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72" customHeight="1">
      <c r="A30" s="141">
        <v>801</v>
      </c>
      <c r="B30" s="141" t="s">
        <v>404</v>
      </c>
      <c r="C30" s="145" t="s">
        <v>445</v>
      </c>
      <c r="D30" s="182">
        <v>1292.24</v>
      </c>
      <c r="E30" s="182">
        <v>1292.24</v>
      </c>
      <c r="F30" s="1"/>
      <c r="G30" s="118"/>
      <c r="H30" s="1"/>
      <c r="I30" s="1"/>
      <c r="J30" s="1"/>
      <c r="K30" s="1"/>
      <c r="L30" s="1"/>
      <c r="M30" s="1"/>
      <c r="N30" s="1"/>
      <c r="O30" s="1"/>
      <c r="P30" s="1"/>
      <c r="Q30" s="1"/>
      <c r="R30" s="190"/>
      <c r="S30" s="1"/>
      <c r="T30" s="1"/>
      <c r="U30" s="1"/>
      <c r="V30" s="1"/>
      <c r="W30" s="1"/>
      <c r="X30" s="1"/>
      <c r="Y30" s="1"/>
    </row>
    <row r="31" spans="1:25" ht="60" customHeight="1">
      <c r="A31" s="146">
        <v>801</v>
      </c>
      <c r="B31" s="146" t="s">
        <v>91</v>
      </c>
      <c r="C31" s="152" t="s">
        <v>92</v>
      </c>
      <c r="D31" s="182">
        <f t="shared" ref="D31:E31" si="3">D32</f>
        <v>2120.9</v>
      </c>
      <c r="E31" s="187">
        <f t="shared" si="3"/>
        <v>2356.5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78" customHeight="1">
      <c r="A32" s="146">
        <v>801</v>
      </c>
      <c r="B32" s="146" t="s">
        <v>93</v>
      </c>
      <c r="C32" s="152" t="s">
        <v>94</v>
      </c>
      <c r="D32" s="188">
        <v>2120.9</v>
      </c>
      <c r="E32" s="182">
        <v>2356.5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s="163" customFormat="1" ht="97.5" customHeight="1">
      <c r="A33" s="181">
        <v>801</v>
      </c>
      <c r="B33" s="169" t="s">
        <v>471</v>
      </c>
      <c r="C33" s="170" t="s">
        <v>472</v>
      </c>
      <c r="D33" s="189">
        <v>35</v>
      </c>
      <c r="E33" s="182">
        <v>35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49.25" customHeight="1">
      <c r="A34" s="141">
        <v>801</v>
      </c>
      <c r="B34" s="141" t="s">
        <v>147</v>
      </c>
      <c r="C34" s="145" t="s">
        <v>107</v>
      </c>
      <c r="D34" s="182">
        <v>0</v>
      </c>
      <c r="E34" s="147"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60" customHeight="1">
      <c r="A35" s="153">
        <v>801</v>
      </c>
      <c r="B35" s="141" t="s">
        <v>108</v>
      </c>
      <c r="C35" s="145" t="s">
        <v>109</v>
      </c>
      <c r="D35" s="147">
        <v>0</v>
      </c>
      <c r="E35" s="188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7.25" customHeight="1">
      <c r="A36" s="141"/>
      <c r="B36" s="141"/>
      <c r="C36" s="145" t="s">
        <v>148</v>
      </c>
      <c r="D36" s="147">
        <f>D7+D22+D24</f>
        <v>8448.14</v>
      </c>
      <c r="E36" s="147">
        <f>E7+E22+E24</f>
        <v>8887.74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5.75" customHeight="1">
      <c r="A37" s="38"/>
      <c r="B37" s="40"/>
      <c r="C37" s="39"/>
      <c r="D37" s="3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5.75" customHeight="1">
      <c r="A38" s="38"/>
      <c r="B38" s="39"/>
      <c r="C38" s="39"/>
      <c r="D38" s="39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5.75" customHeight="1">
      <c r="A39" s="38"/>
      <c r="B39" s="40"/>
      <c r="C39" s="39"/>
      <c r="D39" s="3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75" customHeight="1">
      <c r="A40" s="38"/>
      <c r="B40" s="39"/>
      <c r="C40" s="39"/>
      <c r="D40" s="39"/>
      <c r="E40" s="4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5.75" customHeight="1">
      <c r="A41" s="38"/>
      <c r="B41" s="40"/>
      <c r="C41" s="40"/>
      <c r="D41" s="40"/>
      <c r="E41" s="4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5.75" customHeight="1">
      <c r="A42" s="38"/>
      <c r="B42" s="41"/>
      <c r="C42" s="42"/>
      <c r="D42" s="42"/>
      <c r="E42" s="4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5.75" customHeight="1">
      <c r="A43" s="12"/>
      <c r="B43" s="41"/>
      <c r="C43" s="42"/>
      <c r="D43" s="42"/>
      <c r="E43" s="4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5.75" customHeight="1">
      <c r="A44" s="12"/>
      <c r="B44" s="41"/>
      <c r="C44" s="42"/>
      <c r="D44" s="42"/>
      <c r="E44" s="4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5.75" customHeight="1">
      <c r="A45" s="12"/>
      <c r="B45" s="41"/>
      <c r="C45" s="42"/>
      <c r="D45" s="42"/>
      <c r="E45" s="4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5.75" customHeight="1">
      <c r="A46" s="12"/>
      <c r="B46" s="41"/>
      <c r="C46" s="42"/>
      <c r="D46" s="42"/>
      <c r="E46" s="4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5.75" customHeight="1">
      <c r="A47" s="12"/>
      <c r="B47" s="41"/>
      <c r="C47" s="42"/>
      <c r="D47" s="42"/>
      <c r="E47" s="4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5.75" customHeight="1">
      <c r="A48" s="12"/>
      <c r="B48" s="41"/>
      <c r="C48" s="42"/>
      <c r="D48" s="42"/>
      <c r="E48" s="4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5.75" customHeight="1">
      <c r="A49" s="12"/>
      <c r="B49" s="41"/>
      <c r="C49" s="42"/>
      <c r="D49" s="42"/>
      <c r="E49" s="4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5.75" customHeight="1">
      <c r="A50" s="12"/>
      <c r="B50" s="41"/>
      <c r="C50" s="42"/>
      <c r="D50" s="42"/>
      <c r="E50" s="4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5.75" customHeight="1">
      <c r="A51" s="12"/>
      <c r="B51" s="41"/>
      <c r="C51" s="42"/>
      <c r="D51" s="42"/>
      <c r="E51" s="4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5.75" customHeight="1">
      <c r="A52" s="12"/>
      <c r="B52" s="41"/>
      <c r="C52" s="42"/>
      <c r="D52" s="42"/>
      <c r="E52" s="4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5.75" customHeight="1">
      <c r="A53" s="12"/>
      <c r="B53" s="41"/>
      <c r="C53" s="42"/>
      <c r="D53" s="42"/>
      <c r="E53" s="4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5.75" customHeight="1">
      <c r="A54" s="12"/>
      <c r="B54" s="41"/>
      <c r="C54" s="42"/>
      <c r="D54" s="42"/>
      <c r="E54" s="4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5.75" customHeight="1">
      <c r="A55" s="12"/>
      <c r="B55" s="41"/>
      <c r="C55" s="42"/>
      <c r="D55" s="42"/>
      <c r="E55" s="4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5.75" customHeight="1">
      <c r="A56" s="12"/>
      <c r="B56" s="41"/>
      <c r="C56" s="42"/>
      <c r="D56" s="42"/>
      <c r="E56" s="4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5.75" customHeight="1">
      <c r="A57" s="12"/>
      <c r="B57" s="41"/>
      <c r="C57" s="42"/>
      <c r="D57" s="42"/>
      <c r="E57" s="4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5.75" customHeight="1">
      <c r="A58" s="12"/>
      <c r="B58" s="41"/>
      <c r="C58" s="42"/>
      <c r="D58" s="42"/>
      <c r="E58" s="4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5.75" customHeight="1">
      <c r="A59" s="12"/>
      <c r="B59" s="41"/>
      <c r="C59" s="42"/>
      <c r="D59" s="42"/>
      <c r="E59" s="4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5.75" customHeight="1">
      <c r="A60" s="12"/>
      <c r="B60" s="41"/>
      <c r="C60" s="42"/>
      <c r="D60" s="42"/>
      <c r="E60" s="4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5.75" customHeight="1">
      <c r="A61" s="12"/>
      <c r="B61" s="41"/>
      <c r="C61" s="42"/>
      <c r="D61" s="42"/>
      <c r="E61" s="4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5.75" customHeight="1">
      <c r="A62" s="12"/>
      <c r="B62" s="41"/>
      <c r="C62" s="42"/>
      <c r="D62" s="42"/>
      <c r="E62" s="4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5.75" customHeight="1">
      <c r="A63" s="12"/>
      <c r="B63" s="41"/>
      <c r="C63" s="42"/>
      <c r="D63" s="42"/>
      <c r="E63" s="4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5.75" customHeight="1">
      <c r="A64" s="12"/>
      <c r="B64" s="41"/>
      <c r="C64" s="42"/>
      <c r="D64" s="42"/>
      <c r="E64" s="4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5.75" customHeight="1">
      <c r="A65" s="12"/>
      <c r="B65" s="41"/>
      <c r="C65" s="42"/>
      <c r="D65" s="42"/>
      <c r="E65" s="4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5.75" customHeight="1">
      <c r="A66" s="12"/>
      <c r="B66" s="41"/>
      <c r="C66" s="42"/>
      <c r="D66" s="42"/>
      <c r="E66" s="4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5.75" customHeight="1">
      <c r="A67" s="12"/>
      <c r="B67" s="41"/>
      <c r="C67" s="42"/>
      <c r="D67" s="42"/>
      <c r="E67" s="4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5.75" customHeight="1">
      <c r="A68" s="12"/>
      <c r="B68" s="41"/>
      <c r="C68" s="42"/>
      <c r="D68" s="42"/>
      <c r="E68" s="4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5.75" customHeight="1">
      <c r="A69" s="12"/>
      <c r="B69" s="41"/>
      <c r="C69" s="42"/>
      <c r="D69" s="42"/>
      <c r="E69" s="41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.75" customHeight="1">
      <c r="A70" s="12"/>
      <c r="B70" s="41"/>
      <c r="C70" s="42"/>
      <c r="D70" s="42"/>
      <c r="E70" s="4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.75" customHeight="1">
      <c r="A71" s="12"/>
      <c r="B71" s="41"/>
      <c r="C71" s="42"/>
      <c r="D71" s="42"/>
      <c r="E71" s="41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5.75" customHeight="1">
      <c r="A72" s="12"/>
      <c r="B72" s="41"/>
      <c r="C72" s="42"/>
      <c r="D72" s="42"/>
      <c r="E72" s="4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5.75" customHeight="1">
      <c r="A73" s="12"/>
      <c r="B73" s="41"/>
      <c r="C73" s="42"/>
      <c r="D73" s="42"/>
      <c r="E73" s="4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.75" customHeight="1">
      <c r="A74" s="12"/>
      <c r="B74" s="41"/>
      <c r="C74" s="42"/>
      <c r="D74" s="42"/>
      <c r="E74" s="4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5.75" customHeight="1">
      <c r="A75" s="12"/>
      <c r="B75" s="41"/>
      <c r="C75" s="42"/>
      <c r="D75" s="42"/>
      <c r="E75" s="4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.75" customHeight="1">
      <c r="A76" s="12"/>
      <c r="B76" s="41"/>
      <c r="C76" s="42"/>
      <c r="D76" s="42"/>
      <c r="E76" s="4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5.75" customHeight="1">
      <c r="A77" s="12"/>
      <c r="B77" s="41"/>
      <c r="C77" s="42"/>
      <c r="D77" s="42"/>
      <c r="E77" s="4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5.75" customHeight="1">
      <c r="A78" s="12"/>
      <c r="B78" s="41"/>
      <c r="C78" s="42"/>
      <c r="D78" s="42"/>
      <c r="E78" s="4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5.75" customHeight="1">
      <c r="A79" s="12"/>
      <c r="B79" s="41"/>
      <c r="C79" s="42"/>
      <c r="D79" s="42"/>
      <c r="E79" s="4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5.75" customHeight="1">
      <c r="A80" s="12"/>
      <c r="B80" s="41"/>
      <c r="C80" s="42"/>
      <c r="D80" s="42"/>
      <c r="E80" s="4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5.75" customHeight="1">
      <c r="A81" s="12"/>
      <c r="B81" s="41"/>
      <c r="C81" s="42"/>
      <c r="D81" s="42"/>
      <c r="E81" s="4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5.75" customHeight="1">
      <c r="A82" s="12"/>
      <c r="B82" s="41"/>
      <c r="C82" s="42"/>
      <c r="D82" s="42"/>
      <c r="E82" s="4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5.75" customHeight="1">
      <c r="A83" s="12"/>
      <c r="B83" s="41"/>
      <c r="C83" s="42"/>
      <c r="D83" s="42"/>
      <c r="E83" s="4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.75" customHeight="1">
      <c r="A84" s="12"/>
      <c r="B84" s="41"/>
      <c r="C84" s="42"/>
      <c r="D84" s="42"/>
      <c r="E84" s="4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5.75" customHeight="1">
      <c r="A85" s="12"/>
      <c r="B85" s="41"/>
      <c r="C85" s="42"/>
      <c r="D85" s="42"/>
      <c r="E85" s="4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customHeight="1">
      <c r="A86" s="12"/>
      <c r="B86" s="41"/>
      <c r="C86" s="42"/>
      <c r="D86" s="42"/>
      <c r="E86" s="4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5.75" customHeight="1">
      <c r="A87" s="12"/>
      <c r="B87" s="41"/>
      <c r="C87" s="42"/>
      <c r="D87" s="42"/>
      <c r="E87" s="4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5.75" customHeight="1">
      <c r="A88" s="12"/>
      <c r="B88" s="41"/>
      <c r="C88" s="42"/>
      <c r="D88" s="42"/>
      <c r="E88" s="41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 customHeight="1">
      <c r="A89" s="12"/>
      <c r="B89" s="41"/>
      <c r="C89" s="42"/>
      <c r="D89" s="42"/>
      <c r="E89" s="4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 customHeight="1">
      <c r="A90" s="12"/>
      <c r="B90" s="41"/>
      <c r="C90" s="42"/>
      <c r="D90" s="42"/>
      <c r="E90" s="4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 customHeight="1">
      <c r="A91" s="12"/>
      <c r="B91" s="41"/>
      <c r="C91" s="42"/>
      <c r="D91" s="42"/>
      <c r="E91" s="41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 customHeight="1">
      <c r="A92" s="12"/>
      <c r="B92" s="41"/>
      <c r="C92" s="42"/>
      <c r="D92" s="42"/>
      <c r="E92" s="41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5.75" customHeight="1">
      <c r="A93" s="12"/>
      <c r="B93" s="41"/>
      <c r="C93" s="42"/>
      <c r="D93" s="42"/>
      <c r="E93" s="41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75" customHeight="1">
      <c r="A94" s="12"/>
      <c r="B94" s="41"/>
      <c r="C94" s="42"/>
      <c r="D94" s="42"/>
      <c r="E94" s="4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.75" customHeight="1">
      <c r="A95" s="12"/>
      <c r="B95" s="41"/>
      <c r="C95" s="42"/>
      <c r="D95" s="42"/>
      <c r="E95" s="41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75" customHeight="1">
      <c r="A96" s="12"/>
      <c r="B96" s="41"/>
      <c r="C96" s="42"/>
      <c r="D96" s="42"/>
      <c r="E96" s="4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75" customHeight="1">
      <c r="A97" s="12"/>
      <c r="B97" s="41"/>
      <c r="C97" s="42"/>
      <c r="D97" s="42"/>
      <c r="E97" s="41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75" customHeight="1">
      <c r="A98" s="12"/>
      <c r="B98" s="41"/>
      <c r="C98" s="42"/>
      <c r="D98" s="42"/>
      <c r="E98" s="4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75" customHeight="1">
      <c r="A99" s="12"/>
      <c r="B99" s="41"/>
      <c r="C99" s="42"/>
      <c r="D99" s="42"/>
      <c r="E99" s="41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75" customHeight="1">
      <c r="A100" s="12"/>
      <c r="B100" s="41"/>
      <c r="C100" s="42"/>
      <c r="D100" s="42"/>
      <c r="E100" s="4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75" customHeight="1">
      <c r="A101" s="12"/>
      <c r="B101" s="41"/>
      <c r="C101" s="42"/>
      <c r="D101" s="42"/>
      <c r="E101" s="41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75" customHeight="1">
      <c r="A102" s="12"/>
      <c r="B102" s="41"/>
      <c r="C102" s="42"/>
      <c r="D102" s="42"/>
      <c r="E102" s="41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75" customHeight="1">
      <c r="A103" s="12"/>
      <c r="B103" s="41"/>
      <c r="C103" s="42"/>
      <c r="D103" s="42"/>
      <c r="E103" s="4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75" customHeight="1">
      <c r="A104" s="12"/>
      <c r="B104" s="41"/>
      <c r="C104" s="42"/>
      <c r="D104" s="42"/>
      <c r="E104" s="4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75" customHeight="1">
      <c r="A105" s="12"/>
      <c r="B105" s="41"/>
      <c r="C105" s="42"/>
      <c r="D105" s="42"/>
      <c r="E105" s="4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75" customHeight="1">
      <c r="A106" s="12"/>
      <c r="B106" s="41"/>
      <c r="C106" s="42"/>
      <c r="D106" s="42"/>
      <c r="E106" s="41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75" customHeight="1">
      <c r="A107" s="12"/>
      <c r="B107" s="41"/>
      <c r="C107" s="42"/>
      <c r="D107" s="42"/>
      <c r="E107" s="41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75" customHeight="1">
      <c r="A108" s="12"/>
      <c r="B108" s="41"/>
      <c r="C108" s="42"/>
      <c r="D108" s="42"/>
      <c r="E108" s="41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75" customHeight="1">
      <c r="A109" s="12"/>
      <c r="B109" s="41"/>
      <c r="C109" s="42"/>
      <c r="D109" s="42"/>
      <c r="E109" s="4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75" customHeight="1">
      <c r="A110" s="12"/>
      <c r="B110" s="41"/>
      <c r="C110" s="42"/>
      <c r="D110" s="42"/>
      <c r="E110" s="41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5.75" customHeight="1">
      <c r="A111" s="12"/>
      <c r="B111" s="41"/>
      <c r="C111" s="42"/>
      <c r="D111" s="42"/>
      <c r="E111" s="4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.75" customHeight="1">
      <c r="A112" s="12"/>
      <c r="B112" s="41"/>
      <c r="C112" s="42"/>
      <c r="D112" s="42"/>
      <c r="E112" s="41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5.75" customHeight="1">
      <c r="A113" s="12"/>
      <c r="B113" s="41"/>
      <c r="C113" s="42"/>
      <c r="D113" s="42"/>
      <c r="E113" s="41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5.75" customHeight="1">
      <c r="A114" s="12"/>
      <c r="B114" s="41"/>
      <c r="C114" s="42"/>
      <c r="D114" s="42"/>
      <c r="E114" s="41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.75" customHeight="1">
      <c r="A115" s="12"/>
      <c r="B115" s="41"/>
      <c r="C115" s="42"/>
      <c r="D115" s="42"/>
      <c r="E115" s="41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5.75" customHeight="1">
      <c r="A116" s="12"/>
      <c r="B116" s="41"/>
      <c r="C116" s="42"/>
      <c r="D116" s="42"/>
      <c r="E116" s="41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5.75" customHeight="1">
      <c r="A117" s="12"/>
      <c r="B117" s="41"/>
      <c r="C117" s="42"/>
      <c r="D117" s="42"/>
      <c r="E117" s="41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5.75" customHeight="1">
      <c r="A118" s="12"/>
      <c r="B118" s="41"/>
      <c r="C118" s="42"/>
      <c r="D118" s="42"/>
      <c r="E118" s="41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5.75" customHeight="1">
      <c r="A119" s="12"/>
      <c r="B119" s="41"/>
      <c r="C119" s="42"/>
      <c r="D119" s="42"/>
      <c r="E119" s="41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5.75" customHeight="1">
      <c r="A120" s="12"/>
      <c r="B120" s="41"/>
      <c r="C120" s="42"/>
      <c r="D120" s="42"/>
      <c r="E120" s="41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5.75" customHeight="1">
      <c r="A121" s="12"/>
      <c r="B121" s="41"/>
      <c r="C121" s="42"/>
      <c r="D121" s="42"/>
      <c r="E121" s="4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.75" customHeight="1">
      <c r="A122" s="12"/>
      <c r="B122" s="41"/>
      <c r="C122" s="42"/>
      <c r="D122" s="42"/>
      <c r="E122" s="41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5.75" customHeight="1">
      <c r="A123" s="12"/>
      <c r="B123" s="41"/>
      <c r="C123" s="42"/>
      <c r="D123" s="42"/>
      <c r="E123" s="41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.75" customHeight="1">
      <c r="A124" s="12"/>
      <c r="B124" s="41"/>
      <c r="C124" s="42"/>
      <c r="D124" s="42"/>
      <c r="E124" s="41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75" customHeight="1">
      <c r="A125" s="12"/>
      <c r="B125" s="41"/>
      <c r="C125" s="42"/>
      <c r="D125" s="42"/>
      <c r="E125" s="41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5.75" customHeight="1">
      <c r="A126" s="12"/>
      <c r="B126" s="41"/>
      <c r="C126" s="42"/>
      <c r="D126" s="42"/>
      <c r="E126" s="41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5.75" customHeight="1">
      <c r="A127" s="12"/>
      <c r="B127" s="41"/>
      <c r="C127" s="42"/>
      <c r="D127" s="42"/>
      <c r="E127" s="41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5.75" customHeight="1">
      <c r="A128" s="12"/>
      <c r="B128" s="41"/>
      <c r="C128" s="42"/>
      <c r="D128" s="42"/>
      <c r="E128" s="41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5.75" customHeight="1">
      <c r="A129" s="12"/>
      <c r="B129" s="41"/>
      <c r="C129" s="42"/>
      <c r="D129" s="42"/>
      <c r="E129" s="41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5.75" customHeight="1">
      <c r="A130" s="12"/>
      <c r="B130" s="41"/>
      <c r="C130" s="42"/>
      <c r="D130" s="42"/>
      <c r="E130" s="41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5.75" customHeight="1">
      <c r="A131" s="12"/>
      <c r="B131" s="41"/>
      <c r="C131" s="42"/>
      <c r="D131" s="42"/>
      <c r="E131" s="41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5.75" customHeight="1">
      <c r="A132" s="12"/>
      <c r="B132" s="41"/>
      <c r="C132" s="42"/>
      <c r="D132" s="42"/>
      <c r="E132" s="41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5.75" customHeight="1">
      <c r="A133" s="12"/>
      <c r="B133" s="41"/>
      <c r="C133" s="42"/>
      <c r="D133" s="42"/>
      <c r="E133" s="41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5.75" customHeight="1">
      <c r="A134" s="12"/>
      <c r="B134" s="41"/>
      <c r="C134" s="42"/>
      <c r="D134" s="42"/>
      <c r="E134" s="41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5.75" customHeight="1">
      <c r="A135" s="12"/>
      <c r="B135" s="41"/>
      <c r="C135" s="42"/>
      <c r="D135" s="42"/>
      <c r="E135" s="41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5.75" customHeight="1">
      <c r="A136" s="12"/>
      <c r="B136" s="41"/>
      <c r="C136" s="42"/>
      <c r="D136" s="42"/>
      <c r="E136" s="41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.75" customHeight="1">
      <c r="A137" s="12"/>
      <c r="B137" s="41"/>
      <c r="C137" s="42"/>
      <c r="D137" s="42"/>
      <c r="E137" s="41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5.75" customHeight="1">
      <c r="A138" s="12"/>
      <c r="B138" s="41"/>
      <c r="C138" s="42"/>
      <c r="D138" s="42"/>
      <c r="E138" s="4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>
      <c r="A139" s="12"/>
      <c r="B139" s="41"/>
      <c r="C139" s="42"/>
      <c r="D139" s="42"/>
      <c r="E139" s="4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>
      <c r="A140" s="12"/>
      <c r="B140" s="41"/>
      <c r="C140" s="42"/>
      <c r="D140" s="42"/>
      <c r="E140" s="4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>
      <c r="A141" s="12"/>
      <c r="B141" s="41"/>
      <c r="C141" s="42"/>
      <c r="D141" s="42"/>
      <c r="E141" s="4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>
      <c r="A142" s="12"/>
      <c r="B142" s="41"/>
      <c r="C142" s="42"/>
      <c r="D142" s="42"/>
      <c r="E142" s="41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>
      <c r="A143" s="12"/>
      <c r="B143" s="41"/>
      <c r="C143" s="42"/>
      <c r="D143" s="42"/>
      <c r="E143" s="41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>
      <c r="A144" s="12"/>
      <c r="B144" s="41"/>
      <c r="C144" s="42"/>
      <c r="D144" s="42"/>
      <c r="E144" s="4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>
      <c r="A145" s="12"/>
      <c r="B145" s="41"/>
      <c r="C145" s="42"/>
      <c r="D145" s="42"/>
      <c r="E145" s="41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>
      <c r="A146" s="12"/>
      <c r="B146" s="41"/>
      <c r="C146" s="42"/>
      <c r="D146" s="42"/>
      <c r="E146" s="41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>
      <c r="A147" s="12"/>
      <c r="B147" s="41"/>
      <c r="C147" s="42"/>
      <c r="D147" s="42"/>
      <c r="E147" s="41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75" customHeight="1">
      <c r="A148" s="12"/>
      <c r="B148" s="41"/>
      <c r="C148" s="42"/>
      <c r="D148" s="42"/>
      <c r="E148" s="41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>
      <c r="A149" s="12"/>
      <c r="B149" s="41"/>
      <c r="C149" s="42"/>
      <c r="D149" s="42"/>
      <c r="E149" s="41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>
      <c r="A150" s="12"/>
      <c r="B150" s="41"/>
      <c r="C150" s="42"/>
      <c r="D150" s="42"/>
      <c r="E150" s="4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>
      <c r="A151" s="12"/>
      <c r="B151" s="41"/>
      <c r="C151" s="42"/>
      <c r="D151" s="42"/>
      <c r="E151" s="41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.75" customHeight="1">
      <c r="A152" s="12"/>
      <c r="B152" s="41"/>
      <c r="C152" s="42"/>
      <c r="D152" s="42"/>
      <c r="E152" s="41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5.75" customHeight="1">
      <c r="A153" s="12"/>
      <c r="B153" s="41"/>
      <c r="C153" s="42"/>
      <c r="D153" s="42"/>
      <c r="E153" s="4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5.75" customHeight="1">
      <c r="A154" s="12"/>
      <c r="B154" s="41"/>
      <c r="C154" s="42"/>
      <c r="D154" s="42"/>
      <c r="E154" s="4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5.75" customHeight="1">
      <c r="A155" s="12"/>
      <c r="B155" s="41"/>
      <c r="C155" s="42"/>
      <c r="D155" s="42"/>
      <c r="E155" s="4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5.75" customHeight="1">
      <c r="A156" s="12"/>
      <c r="B156" s="41"/>
      <c r="C156" s="42"/>
      <c r="D156" s="42"/>
      <c r="E156" s="41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5.75" customHeight="1">
      <c r="A157" s="12"/>
      <c r="B157" s="41"/>
      <c r="C157" s="42"/>
      <c r="D157" s="42"/>
      <c r="E157" s="41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5.75" customHeight="1">
      <c r="A158" s="12"/>
      <c r="B158" s="41"/>
      <c r="C158" s="42"/>
      <c r="D158" s="42"/>
      <c r="E158" s="41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5.75" customHeight="1">
      <c r="A159" s="12"/>
      <c r="B159" s="41"/>
      <c r="C159" s="42"/>
      <c r="D159" s="42"/>
      <c r="E159" s="41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5.75" customHeight="1">
      <c r="A160" s="12"/>
      <c r="B160" s="41"/>
      <c r="C160" s="42"/>
      <c r="D160" s="42"/>
      <c r="E160" s="41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5.75" customHeight="1">
      <c r="A161" s="12"/>
      <c r="B161" s="41"/>
      <c r="C161" s="42"/>
      <c r="D161" s="42"/>
      <c r="E161" s="41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5.75" customHeight="1">
      <c r="A162" s="12"/>
      <c r="B162" s="41"/>
      <c r="C162" s="42"/>
      <c r="D162" s="42"/>
      <c r="E162" s="41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5.75" customHeight="1">
      <c r="A163" s="12"/>
      <c r="B163" s="41"/>
      <c r="C163" s="42"/>
      <c r="D163" s="42"/>
      <c r="E163" s="41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5.75" customHeight="1">
      <c r="A164" s="12"/>
      <c r="B164" s="41"/>
      <c r="C164" s="42"/>
      <c r="D164" s="42"/>
      <c r="E164" s="41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5.75" customHeight="1">
      <c r="A165" s="12"/>
      <c r="B165" s="41"/>
      <c r="C165" s="42"/>
      <c r="D165" s="42"/>
      <c r="E165" s="41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5.75" customHeight="1">
      <c r="A166" s="12"/>
      <c r="B166" s="41"/>
      <c r="C166" s="42"/>
      <c r="D166" s="42"/>
      <c r="E166" s="41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75" customHeight="1">
      <c r="A167" s="12"/>
      <c r="B167" s="41"/>
      <c r="C167" s="42"/>
      <c r="D167" s="42"/>
      <c r="E167" s="4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.75" customHeight="1">
      <c r="A168" s="12"/>
      <c r="B168" s="41"/>
      <c r="C168" s="42"/>
      <c r="D168" s="42"/>
      <c r="E168" s="41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5.75" customHeight="1">
      <c r="A169" s="12"/>
      <c r="B169" s="41"/>
      <c r="C169" s="42"/>
      <c r="D169" s="42"/>
      <c r="E169" s="41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5.75" customHeight="1">
      <c r="A170" s="12"/>
      <c r="B170" s="41"/>
      <c r="C170" s="42"/>
      <c r="D170" s="42"/>
      <c r="E170" s="41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5.75" customHeight="1">
      <c r="A171" s="12"/>
      <c r="B171" s="41"/>
      <c r="C171" s="42"/>
      <c r="D171" s="42"/>
      <c r="E171" s="4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5.75" customHeight="1">
      <c r="A172" s="12"/>
      <c r="B172" s="41"/>
      <c r="C172" s="42"/>
      <c r="D172" s="42"/>
      <c r="E172" s="41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.75" customHeight="1">
      <c r="A173" s="12"/>
      <c r="B173" s="41"/>
      <c r="C173" s="42"/>
      <c r="D173" s="42"/>
      <c r="E173" s="41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5.75" customHeight="1">
      <c r="A174" s="12"/>
      <c r="B174" s="41"/>
      <c r="C174" s="42"/>
      <c r="D174" s="42"/>
      <c r="E174" s="41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5.75" customHeight="1">
      <c r="A175" s="12"/>
      <c r="B175" s="41"/>
      <c r="C175" s="42"/>
      <c r="D175" s="42"/>
      <c r="E175" s="41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5.75" customHeight="1">
      <c r="A176" s="12"/>
      <c r="B176" s="41"/>
      <c r="C176" s="42"/>
      <c r="D176" s="42"/>
      <c r="E176" s="41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5.75" customHeight="1">
      <c r="A177" s="12"/>
      <c r="B177" s="41"/>
      <c r="C177" s="42"/>
      <c r="D177" s="42"/>
      <c r="E177" s="41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5.75" customHeight="1">
      <c r="A178" s="12"/>
      <c r="B178" s="41"/>
      <c r="C178" s="42"/>
      <c r="D178" s="42"/>
      <c r="E178" s="41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5.75" customHeight="1">
      <c r="A179" s="12"/>
      <c r="B179" s="41"/>
      <c r="C179" s="42"/>
      <c r="D179" s="42"/>
      <c r="E179" s="41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5.75" customHeight="1">
      <c r="A180" s="12"/>
      <c r="B180" s="41"/>
      <c r="C180" s="42"/>
      <c r="D180" s="42"/>
      <c r="E180" s="41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5.75" customHeight="1">
      <c r="A181" s="12"/>
      <c r="B181" s="41"/>
      <c r="C181" s="42"/>
      <c r="D181" s="42"/>
      <c r="E181" s="41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5.75" customHeight="1">
      <c r="A182" s="12"/>
      <c r="B182" s="41"/>
      <c r="C182" s="42"/>
      <c r="D182" s="42"/>
      <c r="E182" s="41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5.75" customHeight="1">
      <c r="A183" s="12"/>
      <c r="B183" s="41"/>
      <c r="C183" s="42"/>
      <c r="D183" s="42"/>
      <c r="E183" s="41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5.75" customHeight="1">
      <c r="A184" s="12"/>
      <c r="B184" s="41"/>
      <c r="C184" s="42"/>
      <c r="D184" s="42"/>
      <c r="E184" s="41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.75" customHeight="1">
      <c r="A185" s="12"/>
      <c r="B185" s="41"/>
      <c r="C185" s="42"/>
      <c r="D185" s="42"/>
      <c r="E185" s="41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.75" customHeight="1">
      <c r="A186" s="12"/>
      <c r="B186" s="41"/>
      <c r="C186" s="42"/>
      <c r="D186" s="42"/>
      <c r="E186" s="41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5.75" customHeight="1">
      <c r="A187" s="12"/>
      <c r="B187" s="41"/>
      <c r="C187" s="42"/>
      <c r="D187" s="42"/>
      <c r="E187" s="41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5.75" customHeight="1">
      <c r="A188" s="12"/>
      <c r="B188" s="41"/>
      <c r="C188" s="42"/>
      <c r="D188" s="42"/>
      <c r="E188" s="41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5.75" customHeight="1">
      <c r="A189" s="12"/>
      <c r="B189" s="41"/>
      <c r="C189" s="42"/>
      <c r="D189" s="42"/>
      <c r="E189" s="41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5.75" customHeight="1">
      <c r="A190" s="12"/>
      <c r="B190" s="41"/>
      <c r="C190" s="42"/>
      <c r="D190" s="42"/>
      <c r="E190" s="41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5.75" customHeight="1">
      <c r="A191" s="12"/>
      <c r="B191" s="41"/>
      <c r="C191" s="42"/>
      <c r="D191" s="42"/>
      <c r="E191" s="41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5.75" customHeight="1">
      <c r="A192" s="12"/>
      <c r="B192" s="41"/>
      <c r="C192" s="42"/>
      <c r="D192" s="42"/>
      <c r="E192" s="41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5.75" customHeight="1">
      <c r="A193" s="12"/>
      <c r="B193" s="41"/>
      <c r="C193" s="42"/>
      <c r="D193" s="42"/>
      <c r="E193" s="41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5.75" customHeight="1">
      <c r="A194" s="12"/>
      <c r="B194" s="41"/>
      <c r="C194" s="42"/>
      <c r="D194" s="42"/>
      <c r="E194" s="41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5.75" customHeight="1">
      <c r="A195" s="12"/>
      <c r="B195" s="41"/>
      <c r="C195" s="42"/>
      <c r="D195" s="42"/>
      <c r="E195" s="41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5.75" customHeight="1">
      <c r="A196" s="12"/>
      <c r="B196" s="41"/>
      <c r="C196" s="42"/>
      <c r="D196" s="42"/>
      <c r="E196" s="41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.75" customHeight="1">
      <c r="A197" s="12"/>
      <c r="B197" s="41"/>
      <c r="C197" s="42"/>
      <c r="D197" s="42"/>
      <c r="E197" s="41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.75" customHeight="1">
      <c r="A198" s="12"/>
      <c r="B198" s="41"/>
      <c r="C198" s="42"/>
      <c r="D198" s="42"/>
      <c r="E198" s="41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5.75" customHeight="1">
      <c r="A199" s="12"/>
      <c r="B199" s="41"/>
      <c r="C199" s="42"/>
      <c r="D199" s="42"/>
      <c r="E199" s="41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5.75" customHeight="1">
      <c r="A200" s="12"/>
      <c r="B200" s="41"/>
      <c r="C200" s="42"/>
      <c r="D200" s="42"/>
      <c r="E200" s="41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5.75" customHeight="1">
      <c r="A201" s="12"/>
      <c r="B201" s="41"/>
      <c r="C201" s="42"/>
      <c r="D201" s="42"/>
      <c r="E201" s="41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5.75" customHeight="1">
      <c r="A202" s="12"/>
      <c r="B202" s="41"/>
      <c r="C202" s="42"/>
      <c r="D202" s="42"/>
      <c r="E202" s="41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5.75" customHeight="1">
      <c r="A203" s="12"/>
      <c r="B203" s="41"/>
      <c r="C203" s="42"/>
      <c r="D203" s="42"/>
      <c r="E203" s="41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5.75" customHeight="1">
      <c r="A204" s="12"/>
      <c r="B204" s="41"/>
      <c r="C204" s="42"/>
      <c r="D204" s="42"/>
      <c r="E204" s="41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5.75" customHeight="1">
      <c r="A205" s="12"/>
      <c r="B205" s="41"/>
      <c r="C205" s="42"/>
      <c r="D205" s="42"/>
      <c r="E205" s="41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5.75" customHeight="1">
      <c r="A206" s="12"/>
      <c r="B206" s="41"/>
      <c r="C206" s="42"/>
      <c r="D206" s="42"/>
      <c r="E206" s="41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5.75" customHeight="1">
      <c r="A207" s="12"/>
      <c r="B207" s="41"/>
      <c r="C207" s="42"/>
      <c r="D207" s="42"/>
      <c r="E207" s="41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5.75" customHeight="1">
      <c r="A208" s="12"/>
      <c r="B208" s="41"/>
      <c r="C208" s="42"/>
      <c r="D208" s="42"/>
      <c r="E208" s="41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5.75" customHeight="1">
      <c r="A209" s="12"/>
      <c r="B209" s="41"/>
      <c r="C209" s="42"/>
      <c r="D209" s="42"/>
      <c r="E209" s="41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.75" customHeight="1">
      <c r="A210" s="12"/>
      <c r="B210" s="41"/>
      <c r="C210" s="42"/>
      <c r="D210" s="42"/>
      <c r="E210" s="41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5.75" customHeight="1">
      <c r="A211" s="12"/>
      <c r="B211" s="41"/>
      <c r="C211" s="42"/>
      <c r="D211" s="42"/>
      <c r="E211" s="41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.75" customHeight="1">
      <c r="A212" s="12"/>
      <c r="B212" s="41"/>
      <c r="C212" s="42"/>
      <c r="D212" s="42"/>
      <c r="E212" s="41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.75" customHeight="1">
      <c r="A213" s="12"/>
      <c r="B213" s="41"/>
      <c r="C213" s="42"/>
      <c r="D213" s="42"/>
      <c r="E213" s="41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5.75" customHeight="1">
      <c r="A214" s="12"/>
      <c r="B214" s="41"/>
      <c r="C214" s="42"/>
      <c r="D214" s="42"/>
      <c r="E214" s="41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5.75" customHeight="1">
      <c r="A215" s="12"/>
      <c r="B215" s="41"/>
      <c r="C215" s="42"/>
      <c r="D215" s="42"/>
      <c r="E215" s="41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5.75" customHeight="1">
      <c r="A216" s="12"/>
      <c r="B216" s="41"/>
      <c r="C216" s="42"/>
      <c r="D216" s="42"/>
      <c r="E216" s="41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5.75" customHeight="1">
      <c r="A217" s="12"/>
      <c r="B217" s="41"/>
      <c r="C217" s="42"/>
      <c r="D217" s="42"/>
      <c r="E217" s="41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5.75" customHeight="1">
      <c r="A218" s="12"/>
      <c r="B218" s="41"/>
      <c r="C218" s="42"/>
      <c r="D218" s="42"/>
      <c r="E218" s="41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5.75" customHeight="1">
      <c r="A219" s="12"/>
      <c r="B219" s="41"/>
      <c r="C219" s="42"/>
      <c r="D219" s="42"/>
      <c r="E219" s="41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5.75" customHeight="1">
      <c r="A220" s="12"/>
      <c r="B220" s="41"/>
      <c r="C220" s="42"/>
      <c r="D220" s="42"/>
      <c r="E220" s="41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>
      <c r="A221" s="12"/>
      <c r="B221" s="41"/>
      <c r="C221" s="42"/>
      <c r="D221" s="42"/>
      <c r="E221" s="41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5.75" customHeight="1">
      <c r="A222" s="12"/>
      <c r="B222" s="41"/>
      <c r="C222" s="42"/>
      <c r="D222" s="42"/>
      <c r="E222" s="41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5.75" customHeight="1">
      <c r="A223" s="12"/>
      <c r="B223" s="41"/>
      <c r="C223" s="42"/>
      <c r="D223" s="42"/>
      <c r="E223" s="41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5.75" customHeight="1">
      <c r="A224" s="12"/>
      <c r="B224" s="41"/>
      <c r="C224" s="42"/>
      <c r="D224" s="42"/>
      <c r="E224" s="41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5.75" customHeight="1">
      <c r="A225" s="12"/>
      <c r="B225" s="41"/>
      <c r="C225" s="42"/>
      <c r="D225" s="42"/>
      <c r="E225" s="41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.75" customHeight="1">
      <c r="A226" s="12"/>
      <c r="B226" s="41"/>
      <c r="C226" s="42"/>
      <c r="D226" s="42"/>
      <c r="E226" s="41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5.75" customHeight="1">
      <c r="A227" s="12"/>
      <c r="B227" s="41"/>
      <c r="C227" s="42"/>
      <c r="D227" s="42"/>
      <c r="E227" s="41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5.75" customHeight="1">
      <c r="A228" s="12"/>
      <c r="B228" s="41"/>
      <c r="C228" s="42"/>
      <c r="D228" s="42"/>
      <c r="E228" s="41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5.75" customHeight="1">
      <c r="A229" s="12"/>
      <c r="B229" s="41"/>
      <c r="C229" s="42"/>
      <c r="D229" s="42"/>
      <c r="E229" s="41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5.75" customHeight="1">
      <c r="A230" s="12"/>
      <c r="B230" s="41"/>
      <c r="C230" s="42"/>
      <c r="D230" s="42"/>
      <c r="E230" s="41"/>
    </row>
    <row r="231" spans="1:25" ht="15.75" customHeight="1">
      <c r="A231" s="12"/>
      <c r="B231" s="41"/>
      <c r="C231" s="42"/>
      <c r="D231" s="42"/>
      <c r="E231" s="41"/>
    </row>
    <row r="232" spans="1:25" ht="15.75" customHeight="1">
      <c r="A232" s="12"/>
      <c r="B232" s="41"/>
      <c r="C232" s="42"/>
      <c r="D232" s="42"/>
      <c r="E232" s="41"/>
    </row>
    <row r="233" spans="1:25" ht="15.75" customHeight="1">
      <c r="A233" s="12"/>
      <c r="B233" s="41"/>
      <c r="C233" s="42"/>
      <c r="D233" s="42"/>
      <c r="E233" s="41"/>
    </row>
    <row r="234" spans="1:25" ht="15.75" customHeight="1">
      <c r="A234" s="12"/>
      <c r="B234" s="41"/>
      <c r="C234" s="42"/>
      <c r="D234" s="42"/>
      <c r="E234" s="41"/>
    </row>
    <row r="235" spans="1:25" ht="15.75" customHeight="1">
      <c r="A235" s="12"/>
      <c r="B235" s="41"/>
      <c r="C235" s="42"/>
      <c r="D235" s="42"/>
    </row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">
    <mergeCell ref="A2:E2"/>
    <mergeCell ref="C1:E1"/>
  </mergeCells>
  <pageMargins left="0.70866141732283472" right="0.70866141732283472" top="0.74803149606299213" bottom="0.74803149606299213" header="0" footer="0"/>
  <pageSetup paperSize="9" scale="3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Z1004"/>
  <sheetViews>
    <sheetView topLeftCell="A6" workbookViewId="0">
      <selection activeCell="C13" sqref="C13"/>
    </sheetView>
  </sheetViews>
  <sheetFormatPr defaultColWidth="14.42578125" defaultRowHeight="15" customHeight="1"/>
  <cols>
    <col min="1" max="1" width="60.7109375" customWidth="1"/>
    <col min="2" max="2" width="15.28515625" customWidth="1"/>
    <col min="3" max="3" width="17.42578125" customWidth="1"/>
    <col min="4" max="5" width="9.140625" customWidth="1"/>
    <col min="6" max="6" width="11.42578125" customWidth="1"/>
    <col min="7" max="23" width="9.140625" customWidth="1"/>
  </cols>
  <sheetData>
    <row r="1" spans="1:26" ht="161.25" customHeight="1">
      <c r="A1" s="191"/>
      <c r="B1" s="251" t="s">
        <v>424</v>
      </c>
      <c r="C1" s="26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7"/>
      <c r="Y1" s="47"/>
      <c r="Z1" s="47"/>
    </row>
    <row r="2" spans="1:26" ht="5.25" hidden="1" customHeight="1">
      <c r="A2" s="191"/>
      <c r="B2" s="191"/>
      <c r="C2" s="19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47"/>
      <c r="Y2" s="47"/>
      <c r="Z2" s="47"/>
    </row>
    <row r="3" spans="1:26" ht="104.25" customHeight="1">
      <c r="A3" s="264" t="s">
        <v>425</v>
      </c>
      <c r="B3" s="252"/>
      <c r="C3" s="252"/>
      <c r="D3" s="4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7"/>
      <c r="Y3" s="47"/>
      <c r="Z3" s="47"/>
    </row>
    <row r="4" spans="1:26" ht="17.25" customHeight="1">
      <c r="A4" s="192"/>
      <c r="B4" s="192"/>
      <c r="C4" s="193" t="s">
        <v>0</v>
      </c>
      <c r="D4" s="48"/>
      <c r="E4" s="12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7"/>
      <c r="Y4" s="47"/>
      <c r="Z4" s="47"/>
    </row>
    <row r="5" spans="1:26" ht="43.5" customHeight="1">
      <c r="A5" s="141" t="s">
        <v>150</v>
      </c>
      <c r="B5" s="141" t="s">
        <v>151</v>
      </c>
      <c r="C5" s="141" t="s">
        <v>149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7"/>
      <c r="Y5" s="47"/>
      <c r="Z5" s="47"/>
    </row>
    <row r="6" spans="1:26" ht="18.75" customHeight="1">
      <c r="A6" s="141">
        <v>1</v>
      </c>
      <c r="B6" s="194">
        <v>2</v>
      </c>
      <c r="C6" s="141">
        <v>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7"/>
      <c r="Y6" s="47"/>
      <c r="Z6" s="47"/>
    </row>
    <row r="7" spans="1:26" ht="21" customHeight="1">
      <c r="A7" s="145" t="s">
        <v>152</v>
      </c>
      <c r="B7" s="195" t="s">
        <v>153</v>
      </c>
      <c r="C7" s="196">
        <f>'8'!H9</f>
        <v>4990.3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47"/>
      <c r="Y7" s="47"/>
      <c r="Z7" s="47"/>
    </row>
    <row r="8" spans="1:26" ht="66" customHeight="1">
      <c r="A8" s="145" t="s">
        <v>156</v>
      </c>
      <c r="B8" s="195" t="s">
        <v>157</v>
      </c>
      <c r="C8" s="196">
        <f>'8'!H10</f>
        <v>773.09999999999991</v>
      </c>
      <c r="D8" s="12"/>
      <c r="E8" s="12"/>
      <c r="F8" s="49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47"/>
      <c r="Y8" s="47"/>
      <c r="Z8" s="47"/>
    </row>
    <row r="9" spans="1:26" ht="52.5" hidden="1" customHeight="1">
      <c r="A9" s="145" t="s">
        <v>158</v>
      </c>
      <c r="B9" s="195" t="s">
        <v>159</v>
      </c>
      <c r="C9" s="19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47"/>
      <c r="Y9" s="47"/>
      <c r="Z9" s="47"/>
    </row>
    <row r="10" spans="1:26" ht="87.75" customHeight="1">
      <c r="A10" s="145" t="s">
        <v>160</v>
      </c>
      <c r="B10" s="195" t="s">
        <v>161</v>
      </c>
      <c r="C10" s="196">
        <f>'8'!H15</f>
        <v>2748.6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47"/>
      <c r="Y10" s="47"/>
      <c r="Z10" s="47"/>
    </row>
    <row r="11" spans="1:26" ht="56.25" hidden="1">
      <c r="A11" s="145" t="s">
        <v>162</v>
      </c>
      <c r="B11" s="195" t="s">
        <v>163</v>
      </c>
      <c r="C11" s="19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47"/>
      <c r="Y11" s="47"/>
      <c r="Z11" s="47"/>
    </row>
    <row r="12" spans="1:26" ht="32.25" hidden="1" customHeight="1">
      <c r="A12" s="145" t="s">
        <v>165</v>
      </c>
      <c r="B12" s="195" t="s">
        <v>166</v>
      </c>
      <c r="C12" s="196">
        <v>50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47"/>
      <c r="Y12" s="47"/>
      <c r="Z12" s="47"/>
    </row>
    <row r="13" spans="1:26" s="234" customFormat="1" ht="62.25" customHeight="1">
      <c r="A13" s="236" t="s">
        <v>162</v>
      </c>
      <c r="B13" s="50" t="s">
        <v>163</v>
      </c>
      <c r="C13" s="196">
        <f>'8'!H29</f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47"/>
      <c r="Y13" s="47"/>
      <c r="Z13" s="47"/>
    </row>
    <row r="14" spans="1:26" s="133" customFormat="1" ht="28.5" customHeight="1">
      <c r="A14" s="197" t="s">
        <v>463</v>
      </c>
      <c r="B14" s="195" t="s">
        <v>166</v>
      </c>
      <c r="C14" s="196">
        <f>'8'!H32</f>
        <v>621.79999999999995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47"/>
      <c r="Y14" s="47"/>
      <c r="Z14" s="47"/>
    </row>
    <row r="15" spans="1:26" ht="18.75">
      <c r="A15" s="145" t="s">
        <v>167</v>
      </c>
      <c r="B15" s="195" t="s">
        <v>168</v>
      </c>
      <c r="C15" s="196">
        <f>'8'!H35</f>
        <v>25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47"/>
      <c r="Y15" s="47"/>
      <c r="Z15" s="47"/>
    </row>
    <row r="16" spans="1:26" ht="18.75" hidden="1">
      <c r="A16" s="145" t="s">
        <v>169</v>
      </c>
      <c r="B16" s="195" t="s">
        <v>170</v>
      </c>
      <c r="C16" s="19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47"/>
      <c r="Y16" s="47"/>
      <c r="Z16" s="47"/>
    </row>
    <row r="17" spans="1:26" ht="29.25" customHeight="1">
      <c r="A17" s="198" t="s">
        <v>169</v>
      </c>
      <c r="B17" s="195" t="s">
        <v>170</v>
      </c>
      <c r="C17" s="196">
        <f>'8'!H38</f>
        <v>820.8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47"/>
      <c r="Y17" s="47"/>
      <c r="Z17" s="47"/>
    </row>
    <row r="18" spans="1:26" ht="18.75" hidden="1">
      <c r="A18" s="145" t="s">
        <v>171</v>
      </c>
      <c r="B18" s="195" t="s">
        <v>172</v>
      </c>
      <c r="C18" s="19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47"/>
      <c r="Y18" s="47"/>
      <c r="Z18" s="47"/>
    </row>
    <row r="19" spans="1:26" ht="50.25" customHeight="1">
      <c r="A19" s="145" t="s">
        <v>173</v>
      </c>
      <c r="B19" s="195" t="s">
        <v>174</v>
      </c>
      <c r="C19" s="196">
        <f>'8'!H44</f>
        <v>12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47"/>
      <c r="Y19" s="47"/>
      <c r="Z19" s="47"/>
    </row>
    <row r="20" spans="1:26" ht="18.75" hidden="1">
      <c r="A20" s="145" t="s">
        <v>175</v>
      </c>
      <c r="B20" s="195" t="s">
        <v>176</v>
      </c>
      <c r="C20" s="1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47"/>
      <c r="Y20" s="47"/>
      <c r="Z20" s="47"/>
    </row>
    <row r="21" spans="1:26" ht="37.5" hidden="1">
      <c r="A21" s="145" t="s">
        <v>177</v>
      </c>
      <c r="B21" s="195" t="s">
        <v>178</v>
      </c>
      <c r="C21" s="1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47"/>
      <c r="Y21" s="47"/>
      <c r="Z21" s="47"/>
    </row>
    <row r="22" spans="1:26" ht="68.25" customHeight="1">
      <c r="A22" s="119" t="s">
        <v>454</v>
      </c>
      <c r="B22" s="195" t="s">
        <v>180</v>
      </c>
      <c r="C22" s="196">
        <f>'8'!H45</f>
        <v>12</v>
      </c>
      <c r="D22" s="12"/>
      <c r="E22" s="12"/>
      <c r="F22" s="12"/>
      <c r="G22" s="16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47"/>
      <c r="Y22" s="47"/>
      <c r="Z22" s="47"/>
    </row>
    <row r="23" spans="1:26" ht="15.75" hidden="1" customHeight="1">
      <c r="A23" s="145" t="s">
        <v>179</v>
      </c>
      <c r="B23" s="195" t="s">
        <v>180</v>
      </c>
      <c r="C23" s="19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47"/>
      <c r="Y23" s="47"/>
      <c r="Z23" s="47"/>
    </row>
    <row r="24" spans="1:26" ht="15.75" hidden="1" customHeight="1">
      <c r="A24" s="145" t="s">
        <v>181</v>
      </c>
      <c r="B24" s="195" t="s">
        <v>182</v>
      </c>
      <c r="C24" s="19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47"/>
      <c r="Y24" s="47"/>
      <c r="Z24" s="47"/>
    </row>
    <row r="25" spans="1:26" ht="19.5" customHeight="1">
      <c r="A25" s="145" t="s">
        <v>183</v>
      </c>
      <c r="B25" s="195" t="s">
        <v>184</v>
      </c>
      <c r="C25" s="196">
        <f>'8'!H49</f>
        <v>2479.8000000000002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47"/>
      <c r="Y25" s="47"/>
      <c r="Z25" s="47"/>
    </row>
    <row r="26" spans="1:26" ht="1.5" hidden="1" customHeight="1">
      <c r="A26" s="145" t="s">
        <v>185</v>
      </c>
      <c r="B26" s="195" t="s">
        <v>186</v>
      </c>
      <c r="C26" s="196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47"/>
      <c r="Y26" s="47"/>
      <c r="Z26" s="47"/>
    </row>
    <row r="27" spans="1:26" ht="26.25" customHeight="1">
      <c r="A27" s="145" t="s">
        <v>187</v>
      </c>
      <c r="B27" s="195" t="s">
        <v>188</v>
      </c>
      <c r="C27" s="196">
        <f>'8'!H50</f>
        <v>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47"/>
      <c r="Y27" s="47"/>
      <c r="Z27" s="47"/>
    </row>
    <row r="28" spans="1:26" ht="15.75" hidden="1" customHeight="1">
      <c r="A28" s="145" t="s">
        <v>189</v>
      </c>
      <c r="B28" s="195" t="s">
        <v>190</v>
      </c>
      <c r="C28" s="196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47"/>
      <c r="Y28" s="47"/>
      <c r="Z28" s="47"/>
    </row>
    <row r="29" spans="1:26" ht="15.75" hidden="1" customHeight="1">
      <c r="A29" s="145" t="s">
        <v>191</v>
      </c>
      <c r="B29" s="195" t="s">
        <v>192</v>
      </c>
      <c r="C29" s="19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47"/>
      <c r="Y29" s="47"/>
      <c r="Z29" s="47"/>
    </row>
    <row r="30" spans="1:26" ht="15.75" hidden="1" customHeight="1">
      <c r="A30" s="145" t="s">
        <v>193</v>
      </c>
      <c r="B30" s="195" t="s">
        <v>194</v>
      </c>
      <c r="C30" s="19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47"/>
      <c r="Y30" s="47"/>
      <c r="Z30" s="47"/>
    </row>
    <row r="31" spans="1:26" ht="15.75" hidden="1" customHeight="1">
      <c r="A31" s="145" t="s">
        <v>195</v>
      </c>
      <c r="B31" s="195" t="s">
        <v>196</v>
      </c>
      <c r="C31" s="19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47"/>
      <c r="Y31" s="47"/>
      <c r="Z31" s="47"/>
    </row>
    <row r="32" spans="1:26" ht="15.75" hidden="1" customHeight="1">
      <c r="A32" s="145" t="s">
        <v>197</v>
      </c>
      <c r="B32" s="195" t="s">
        <v>198</v>
      </c>
      <c r="C32" s="19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47"/>
      <c r="Y32" s="47"/>
      <c r="Z32" s="47"/>
    </row>
    <row r="33" spans="1:26" ht="18.75" customHeight="1">
      <c r="A33" s="145" t="s">
        <v>193</v>
      </c>
      <c r="B33" s="195" t="s">
        <v>194</v>
      </c>
      <c r="C33" s="196">
        <f>'8'!H55</f>
        <v>2475.3000000000002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47"/>
      <c r="Y33" s="47"/>
      <c r="Z33" s="47"/>
    </row>
    <row r="34" spans="1:26" s="117" customFormat="1" ht="24" customHeight="1">
      <c r="A34" s="199" t="s">
        <v>197</v>
      </c>
      <c r="B34" s="195" t="s">
        <v>198</v>
      </c>
      <c r="C34" s="196">
        <f>'8'!H61</f>
        <v>2.5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47"/>
      <c r="Y34" s="47"/>
      <c r="Z34" s="47"/>
    </row>
    <row r="35" spans="1:26" ht="24" customHeight="1">
      <c r="A35" s="145" t="s">
        <v>199</v>
      </c>
      <c r="B35" s="195" t="s">
        <v>200</v>
      </c>
      <c r="C35" s="196">
        <f>'8'!H64</f>
        <v>460.1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47"/>
      <c r="Y35" s="47"/>
      <c r="Z35" s="47"/>
    </row>
    <row r="36" spans="1:26" ht="15.75" hidden="1" customHeight="1">
      <c r="A36" s="145" t="s">
        <v>201</v>
      </c>
      <c r="B36" s="195" t="s">
        <v>202</v>
      </c>
      <c r="C36" s="19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47"/>
      <c r="Y36" s="47"/>
      <c r="Z36" s="47"/>
    </row>
    <row r="37" spans="1:26" ht="23.25" customHeight="1">
      <c r="A37" s="145" t="s">
        <v>203</v>
      </c>
      <c r="B37" s="195" t="s">
        <v>204</v>
      </c>
      <c r="C37" s="196">
        <f>'8'!H65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47"/>
      <c r="Y37" s="47"/>
      <c r="Z37" s="47"/>
    </row>
    <row r="38" spans="1:26" ht="22.5" customHeight="1">
      <c r="A38" s="145" t="s">
        <v>205</v>
      </c>
      <c r="B38" s="195" t="s">
        <v>206</v>
      </c>
      <c r="C38" s="196">
        <f>'8'!H70</f>
        <v>460.1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47"/>
      <c r="Y38" s="47"/>
      <c r="Z38" s="47"/>
    </row>
    <row r="39" spans="1:26" ht="36.75" hidden="1" customHeight="1">
      <c r="A39" s="145" t="s">
        <v>207</v>
      </c>
      <c r="B39" s="195" t="s">
        <v>208</v>
      </c>
      <c r="C39" s="196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47"/>
      <c r="Y39" s="47"/>
      <c r="Z39" s="47"/>
    </row>
    <row r="40" spans="1:26" ht="15.75" hidden="1" customHeight="1">
      <c r="A40" s="145" t="s">
        <v>209</v>
      </c>
      <c r="B40" s="195" t="s">
        <v>210</v>
      </c>
      <c r="C40" s="196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47"/>
      <c r="Y40" s="47"/>
      <c r="Z40" s="47"/>
    </row>
    <row r="41" spans="1:26" ht="15.75" hidden="1" customHeight="1">
      <c r="A41" s="145" t="s">
        <v>211</v>
      </c>
      <c r="B41" s="195" t="s">
        <v>212</v>
      </c>
      <c r="C41" s="196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47"/>
      <c r="Y41" s="47"/>
      <c r="Z41" s="47"/>
    </row>
    <row r="42" spans="1:26" ht="15.75" hidden="1" customHeight="1">
      <c r="A42" s="145" t="s">
        <v>213</v>
      </c>
      <c r="B42" s="195" t="s">
        <v>214</v>
      </c>
      <c r="C42" s="19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47"/>
      <c r="Y42" s="47"/>
      <c r="Z42" s="47"/>
    </row>
    <row r="43" spans="1:26" ht="15.75" hidden="1" customHeight="1">
      <c r="A43" s="145" t="s">
        <v>215</v>
      </c>
      <c r="B43" s="195" t="s">
        <v>216</v>
      </c>
      <c r="C43" s="196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47"/>
      <c r="Y43" s="47"/>
      <c r="Z43" s="47"/>
    </row>
    <row r="44" spans="1:26" ht="15.75" hidden="1" customHeight="1">
      <c r="A44" s="145" t="s">
        <v>217</v>
      </c>
      <c r="B44" s="195" t="s">
        <v>218</v>
      </c>
      <c r="C44" s="196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47"/>
      <c r="Y44" s="47"/>
      <c r="Z44" s="47"/>
    </row>
    <row r="45" spans="1:26" ht="15.75" hidden="1" customHeight="1">
      <c r="A45" s="145" t="s">
        <v>219</v>
      </c>
      <c r="B45" s="195" t="s">
        <v>220</v>
      </c>
      <c r="C45" s="196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47"/>
      <c r="Y45" s="47"/>
      <c r="Z45" s="47"/>
    </row>
    <row r="46" spans="1:26" ht="15.75" hidden="1" customHeight="1">
      <c r="A46" s="145" t="s">
        <v>221</v>
      </c>
      <c r="B46" s="195" t="s">
        <v>222</v>
      </c>
      <c r="C46" s="196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47"/>
      <c r="Y46" s="47"/>
      <c r="Z46" s="47"/>
    </row>
    <row r="47" spans="1:26" ht="15.75" hidden="1" customHeight="1">
      <c r="A47" s="145" t="s">
        <v>223</v>
      </c>
      <c r="B47" s="195" t="s">
        <v>224</v>
      </c>
      <c r="C47" s="196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47"/>
      <c r="Y47" s="47"/>
      <c r="Z47" s="47"/>
    </row>
    <row r="48" spans="1:26" ht="26.25" customHeight="1">
      <c r="A48" s="145" t="s">
        <v>225</v>
      </c>
      <c r="B48" s="195" t="s">
        <v>226</v>
      </c>
      <c r="C48" s="196">
        <f>'8'!H77</f>
        <v>1615.3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47"/>
      <c r="Y48" s="47"/>
      <c r="Z48" s="47"/>
    </row>
    <row r="49" spans="1:26" ht="27.75" customHeight="1">
      <c r="A49" s="145" t="s">
        <v>227</v>
      </c>
      <c r="B49" s="195" t="s">
        <v>228</v>
      </c>
      <c r="C49" s="196">
        <f>'8'!H78</f>
        <v>1615.3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47"/>
      <c r="Y49" s="47"/>
      <c r="Z49" s="47"/>
    </row>
    <row r="50" spans="1:26" ht="15.75" hidden="1" customHeight="1">
      <c r="A50" s="145" t="s">
        <v>229</v>
      </c>
      <c r="B50" s="195" t="s">
        <v>230</v>
      </c>
      <c r="C50" s="196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47"/>
      <c r="Y50" s="47"/>
      <c r="Z50" s="47"/>
    </row>
    <row r="51" spans="1:26" ht="15.75" hidden="1" customHeight="1">
      <c r="A51" s="145" t="s">
        <v>231</v>
      </c>
      <c r="B51" s="195" t="s">
        <v>232</v>
      </c>
      <c r="C51" s="196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47"/>
      <c r="Y51" s="47"/>
      <c r="Z51" s="47"/>
    </row>
    <row r="52" spans="1:26" ht="15.75" hidden="1" customHeight="1">
      <c r="A52" s="145" t="s">
        <v>233</v>
      </c>
      <c r="B52" s="195" t="s">
        <v>234</v>
      </c>
      <c r="C52" s="196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47"/>
      <c r="Y52" s="47"/>
      <c r="Z52" s="47"/>
    </row>
    <row r="53" spans="1:26" ht="15.75" hidden="1" customHeight="1">
      <c r="A53" s="145" t="s">
        <v>235</v>
      </c>
      <c r="B53" s="195" t="s">
        <v>236</v>
      </c>
      <c r="C53" s="19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47"/>
      <c r="Y53" s="47"/>
      <c r="Z53" s="47"/>
    </row>
    <row r="54" spans="1:26" ht="15.75" hidden="1" customHeight="1">
      <c r="A54" s="145" t="s">
        <v>237</v>
      </c>
      <c r="B54" s="195" t="s">
        <v>238</v>
      </c>
      <c r="C54" s="19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47"/>
      <c r="Y54" s="47"/>
      <c r="Z54" s="47"/>
    </row>
    <row r="55" spans="1:26" ht="15.75" hidden="1" customHeight="1">
      <c r="A55" s="145" t="s">
        <v>239</v>
      </c>
      <c r="B55" s="195" t="s">
        <v>240</v>
      </c>
      <c r="C55" s="19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47"/>
      <c r="Y55" s="47"/>
      <c r="Z55" s="47"/>
    </row>
    <row r="56" spans="1:26" ht="15.75" hidden="1" customHeight="1">
      <c r="A56" s="145" t="s">
        <v>241</v>
      </c>
      <c r="B56" s="195" t="s">
        <v>242</v>
      </c>
      <c r="C56" s="196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47"/>
      <c r="Y56" s="47"/>
      <c r="Z56" s="47"/>
    </row>
    <row r="57" spans="1:26" ht="24.75" customHeight="1">
      <c r="A57" s="145" t="s">
        <v>243</v>
      </c>
      <c r="B57" s="195" t="s">
        <v>244</v>
      </c>
      <c r="C57" s="196">
        <f>'8'!H82</f>
        <v>537.6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47"/>
      <c r="Y57" s="47"/>
      <c r="Z57" s="47"/>
    </row>
    <row r="58" spans="1:26" ht="15.75" hidden="1" customHeight="1">
      <c r="A58" s="145" t="s">
        <v>245</v>
      </c>
      <c r="B58" s="195" t="s">
        <v>246</v>
      </c>
      <c r="C58" s="196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47"/>
      <c r="Y58" s="47"/>
      <c r="Z58" s="47"/>
    </row>
    <row r="59" spans="1:26" ht="44.25" customHeight="1">
      <c r="A59" s="145" t="s">
        <v>247</v>
      </c>
      <c r="B59" s="195" t="s">
        <v>248</v>
      </c>
      <c r="C59" s="196">
        <v>537.6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47"/>
      <c r="Y59" s="47"/>
      <c r="Z59" s="47"/>
    </row>
    <row r="60" spans="1:26" ht="15.75" hidden="1" customHeight="1">
      <c r="A60" s="145" t="s">
        <v>249</v>
      </c>
      <c r="B60" s="195" t="s">
        <v>250</v>
      </c>
      <c r="C60" s="196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47"/>
      <c r="Y60" s="47"/>
      <c r="Z60" s="47"/>
    </row>
    <row r="61" spans="1:26" ht="15.75" hidden="1" customHeight="1">
      <c r="A61" s="145" t="s">
        <v>247</v>
      </c>
      <c r="B61" s="195" t="s">
        <v>248</v>
      </c>
      <c r="C61" s="196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47"/>
      <c r="Y61" s="47"/>
      <c r="Z61" s="47"/>
    </row>
    <row r="62" spans="1:26" ht="15.75" hidden="1" customHeight="1">
      <c r="A62" s="145" t="s">
        <v>251</v>
      </c>
      <c r="B62" s="195" t="s">
        <v>252</v>
      </c>
      <c r="C62" s="196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47"/>
      <c r="Y62" s="47"/>
      <c r="Z62" s="47"/>
    </row>
    <row r="63" spans="1:26" ht="15.75" hidden="1" customHeight="1">
      <c r="A63" s="145" t="s">
        <v>253</v>
      </c>
      <c r="B63" s="195" t="s">
        <v>254</v>
      </c>
      <c r="C63" s="19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47"/>
      <c r="Y63" s="47"/>
      <c r="Z63" s="47"/>
    </row>
    <row r="64" spans="1:26" ht="15.75" hidden="1" customHeight="1">
      <c r="A64" s="145" t="s">
        <v>255</v>
      </c>
      <c r="B64" s="195" t="s">
        <v>256</v>
      </c>
      <c r="C64" s="196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47"/>
      <c r="Y64" s="47"/>
      <c r="Z64" s="47"/>
    </row>
    <row r="65" spans="1:26" ht="15.75" hidden="1" customHeight="1">
      <c r="A65" s="145" t="s">
        <v>257</v>
      </c>
      <c r="B65" s="195" t="s">
        <v>258</v>
      </c>
      <c r="C65" s="196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47"/>
      <c r="Y65" s="47"/>
      <c r="Z65" s="47"/>
    </row>
    <row r="66" spans="1:26" ht="15.75" hidden="1" customHeight="1">
      <c r="A66" s="145" t="s">
        <v>259</v>
      </c>
      <c r="B66" s="195" t="s">
        <v>260</v>
      </c>
      <c r="C66" s="196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47"/>
      <c r="Y66" s="47"/>
      <c r="Z66" s="47"/>
    </row>
    <row r="67" spans="1:26" ht="15.75" hidden="1" customHeight="1">
      <c r="A67" s="145" t="s">
        <v>261</v>
      </c>
      <c r="B67" s="195" t="s">
        <v>262</v>
      </c>
      <c r="C67" s="196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47"/>
      <c r="Y67" s="47"/>
      <c r="Z67" s="47"/>
    </row>
    <row r="68" spans="1:26" ht="15.75" hidden="1" customHeight="1">
      <c r="A68" s="145" t="s">
        <v>263</v>
      </c>
      <c r="B68" s="195" t="s">
        <v>264</v>
      </c>
      <c r="C68" s="196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47"/>
      <c r="Y68" s="47"/>
      <c r="Z68" s="47"/>
    </row>
    <row r="69" spans="1:26" ht="15.75" hidden="1" customHeight="1">
      <c r="A69" s="145" t="s">
        <v>265</v>
      </c>
      <c r="B69" s="195" t="s">
        <v>266</v>
      </c>
      <c r="C69" s="196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47"/>
      <c r="Y69" s="47"/>
      <c r="Z69" s="47"/>
    </row>
    <row r="70" spans="1:26" ht="15.75" hidden="1" customHeight="1">
      <c r="A70" s="145" t="s">
        <v>267</v>
      </c>
      <c r="B70" s="195" t="s">
        <v>268</v>
      </c>
      <c r="C70" s="196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47"/>
      <c r="Y70" s="47"/>
      <c r="Z70" s="47"/>
    </row>
    <row r="71" spans="1:26" ht="24" customHeight="1">
      <c r="A71" s="145" t="s">
        <v>269</v>
      </c>
      <c r="B71" s="195"/>
      <c r="C71" s="196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47"/>
      <c r="Y71" s="47"/>
      <c r="Z71" s="47"/>
    </row>
    <row r="72" spans="1:26" ht="15.75" customHeight="1">
      <c r="A72" s="200" t="s">
        <v>270</v>
      </c>
      <c r="B72" s="201"/>
      <c r="C72" s="196">
        <f>C7+C19+C25+C35+C48+C57+C71</f>
        <v>10095.1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47"/>
      <c r="Y72" s="47"/>
      <c r="Z72" s="47"/>
    </row>
    <row r="73" spans="1:26" ht="15.75" customHeight="1">
      <c r="A73" s="45"/>
      <c r="B73" s="45"/>
      <c r="C73" s="5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47"/>
      <c r="Y73" s="47"/>
      <c r="Z73" s="47"/>
    </row>
    <row r="74" spans="1:26" ht="15.75" customHeight="1">
      <c r="A74" s="45"/>
      <c r="B74" s="45"/>
      <c r="C74" s="5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47"/>
      <c r="Y74" s="47"/>
      <c r="Z74" s="47"/>
    </row>
    <row r="75" spans="1:26" ht="15.75" customHeight="1">
      <c r="A75" s="45"/>
      <c r="B75" s="45"/>
      <c r="C75" s="5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47"/>
      <c r="Y75" s="47"/>
      <c r="Z75" s="47"/>
    </row>
    <row r="76" spans="1:26" ht="15.75" customHeight="1">
      <c r="A76" s="45"/>
      <c r="B76" s="45"/>
      <c r="C76" s="5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47"/>
      <c r="Y76" s="47"/>
      <c r="Z76" s="47"/>
    </row>
    <row r="77" spans="1:26" ht="15.75" customHeight="1">
      <c r="A77" s="45"/>
      <c r="B77" s="45"/>
      <c r="C77" s="5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47"/>
      <c r="Y77" s="47"/>
      <c r="Z77" s="47"/>
    </row>
    <row r="78" spans="1:26" ht="15.75" customHeight="1">
      <c r="A78" s="45"/>
      <c r="B78" s="45"/>
      <c r="C78" s="5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47"/>
      <c r="Y78" s="47"/>
      <c r="Z78" s="47"/>
    </row>
    <row r="79" spans="1:26" ht="15.75" customHeight="1">
      <c r="A79" s="45"/>
      <c r="B79" s="45"/>
      <c r="C79" s="5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47"/>
      <c r="Y79" s="47"/>
      <c r="Z79" s="47"/>
    </row>
    <row r="80" spans="1:26" ht="15.75" customHeight="1">
      <c r="A80" s="45"/>
      <c r="B80" s="45"/>
      <c r="C80" s="5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47"/>
      <c r="Y80" s="47"/>
      <c r="Z80" s="47"/>
    </row>
    <row r="81" spans="1:26" ht="15.75" customHeight="1">
      <c r="A81" s="45"/>
      <c r="B81" s="45"/>
      <c r="C81" s="5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47"/>
      <c r="Y81" s="47"/>
      <c r="Z81" s="47"/>
    </row>
    <row r="82" spans="1:26" ht="15.75" customHeight="1">
      <c r="A82" s="45"/>
      <c r="B82" s="45"/>
      <c r="C82" s="5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47"/>
      <c r="Y82" s="47"/>
      <c r="Z82" s="47"/>
    </row>
    <row r="83" spans="1:26" ht="15.75" customHeight="1">
      <c r="A83" s="45"/>
      <c r="B83" s="45"/>
      <c r="C83" s="5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47"/>
      <c r="Y83" s="47"/>
      <c r="Z83" s="47"/>
    </row>
    <row r="84" spans="1:26" ht="15.75" customHeight="1">
      <c r="A84" s="45"/>
      <c r="B84" s="45"/>
      <c r="C84" s="5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47"/>
      <c r="Y84" s="47"/>
      <c r="Z84" s="47"/>
    </row>
    <row r="85" spans="1:26" ht="15.75" customHeight="1">
      <c r="A85" s="45"/>
      <c r="B85" s="45"/>
      <c r="C85" s="5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47"/>
      <c r="Y85" s="47"/>
      <c r="Z85" s="47"/>
    </row>
    <row r="86" spans="1:26" ht="15.75" customHeight="1">
      <c r="A86" s="45"/>
      <c r="B86" s="45"/>
      <c r="C86" s="5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47"/>
      <c r="Y86" s="47"/>
      <c r="Z86" s="47"/>
    </row>
    <row r="87" spans="1:26" ht="15.75" customHeight="1">
      <c r="A87" s="45"/>
      <c r="B87" s="45"/>
      <c r="C87" s="5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47"/>
      <c r="Y87" s="47"/>
      <c r="Z87" s="47"/>
    </row>
    <row r="88" spans="1:26" ht="15.75" customHeight="1">
      <c r="A88" s="45"/>
      <c r="B88" s="45"/>
      <c r="C88" s="5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47"/>
      <c r="Y88" s="47"/>
      <c r="Z88" s="47"/>
    </row>
    <row r="89" spans="1:26" ht="15.75" customHeight="1">
      <c r="A89" s="45"/>
      <c r="B89" s="45"/>
      <c r="C89" s="5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47"/>
      <c r="Y89" s="47"/>
      <c r="Z89" s="47"/>
    </row>
    <row r="90" spans="1:26" ht="15.75" customHeight="1">
      <c r="A90" s="45"/>
      <c r="B90" s="45"/>
      <c r="C90" s="5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47"/>
      <c r="Y90" s="47"/>
      <c r="Z90" s="47"/>
    </row>
    <row r="91" spans="1:26" ht="15.75" customHeight="1">
      <c r="A91" s="45"/>
      <c r="B91" s="45"/>
      <c r="C91" s="5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47"/>
      <c r="Y91" s="47"/>
      <c r="Z91" s="47"/>
    </row>
    <row r="92" spans="1:26" ht="15.75" customHeight="1">
      <c r="A92" s="45"/>
      <c r="B92" s="45"/>
      <c r="C92" s="5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47"/>
      <c r="Y92" s="47"/>
      <c r="Z92" s="47"/>
    </row>
    <row r="93" spans="1:26" ht="15.75" customHeight="1">
      <c r="A93" s="45"/>
      <c r="B93" s="45"/>
      <c r="C93" s="5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47"/>
      <c r="Y93" s="47"/>
      <c r="Z93" s="47"/>
    </row>
    <row r="94" spans="1:26" ht="15.75" customHeight="1">
      <c r="A94" s="45"/>
      <c r="B94" s="45"/>
      <c r="C94" s="5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47"/>
      <c r="Y94" s="47"/>
      <c r="Z94" s="47"/>
    </row>
    <row r="95" spans="1:26" ht="15.75" customHeight="1">
      <c r="A95" s="45"/>
      <c r="B95" s="45"/>
      <c r="C95" s="5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47"/>
      <c r="Y95" s="47"/>
      <c r="Z95" s="47"/>
    </row>
    <row r="96" spans="1:26" ht="15.75" customHeight="1">
      <c r="A96" s="45"/>
      <c r="B96" s="45"/>
      <c r="C96" s="5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47"/>
      <c r="Y96" s="47"/>
      <c r="Z96" s="47"/>
    </row>
    <row r="97" spans="1:26" ht="15.75" customHeight="1">
      <c r="A97" s="45"/>
      <c r="B97" s="45"/>
      <c r="C97" s="5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47"/>
      <c r="Y97" s="47"/>
      <c r="Z97" s="47"/>
    </row>
    <row r="98" spans="1:26" ht="15.75" customHeight="1">
      <c r="A98" s="45"/>
      <c r="B98" s="45"/>
      <c r="C98" s="5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47"/>
      <c r="Y98" s="47"/>
      <c r="Z98" s="47"/>
    </row>
    <row r="99" spans="1:26" ht="15.75" customHeight="1">
      <c r="A99" s="45"/>
      <c r="B99" s="45"/>
      <c r="C99" s="5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47"/>
      <c r="Y99" s="47"/>
      <c r="Z99" s="47"/>
    </row>
    <row r="100" spans="1:26" ht="15.75" customHeight="1">
      <c r="A100" s="45"/>
      <c r="B100" s="45"/>
      <c r="C100" s="51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47"/>
      <c r="Y100" s="47"/>
      <c r="Z100" s="47"/>
    </row>
    <row r="101" spans="1:26" ht="15.75" customHeight="1">
      <c r="A101" s="45"/>
      <c r="B101" s="45"/>
      <c r="C101" s="5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47"/>
      <c r="Y101" s="47"/>
      <c r="Z101" s="47"/>
    </row>
    <row r="102" spans="1:26" ht="15.75" customHeight="1">
      <c r="A102" s="45"/>
      <c r="B102" s="45"/>
      <c r="C102" s="5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47"/>
      <c r="Y102" s="47"/>
      <c r="Z102" s="47"/>
    </row>
    <row r="103" spans="1:26" ht="15.75" customHeight="1">
      <c r="A103" s="45"/>
      <c r="B103" s="45"/>
      <c r="C103" s="5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47"/>
      <c r="Y103" s="47"/>
      <c r="Z103" s="47"/>
    </row>
    <row r="104" spans="1:26" ht="15.75" customHeight="1">
      <c r="A104" s="45"/>
      <c r="B104" s="45"/>
      <c r="C104" s="5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47"/>
      <c r="Y104" s="47"/>
      <c r="Z104" s="47"/>
    </row>
    <row r="105" spans="1:26" ht="15.75" customHeight="1">
      <c r="A105" s="45"/>
      <c r="B105" s="45"/>
      <c r="C105" s="5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47"/>
      <c r="Y105" s="47"/>
      <c r="Z105" s="47"/>
    </row>
    <row r="106" spans="1:26" ht="15.75" customHeight="1">
      <c r="A106" s="45"/>
      <c r="B106" s="45"/>
      <c r="C106" s="51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47"/>
      <c r="Y106" s="47"/>
      <c r="Z106" s="47"/>
    </row>
    <row r="107" spans="1:26" ht="15.75" customHeight="1">
      <c r="A107" s="45"/>
      <c r="B107" s="45"/>
      <c r="C107" s="5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47"/>
      <c r="Y107" s="47"/>
      <c r="Z107" s="47"/>
    </row>
    <row r="108" spans="1:26" ht="15.75" customHeight="1">
      <c r="A108" s="45"/>
      <c r="B108" s="45"/>
      <c r="C108" s="51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47"/>
      <c r="Y108" s="47"/>
      <c r="Z108" s="47"/>
    </row>
    <row r="109" spans="1:26" ht="15.75" customHeight="1">
      <c r="A109" s="45"/>
      <c r="B109" s="45"/>
      <c r="C109" s="5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47"/>
      <c r="Y109" s="47"/>
      <c r="Z109" s="47"/>
    </row>
    <row r="110" spans="1:26" ht="15.75" customHeight="1">
      <c r="A110" s="45"/>
      <c r="B110" s="45"/>
      <c r="C110" s="51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47"/>
      <c r="Y110" s="47"/>
      <c r="Z110" s="47"/>
    </row>
    <row r="111" spans="1:26" ht="15.75" customHeight="1">
      <c r="A111" s="45"/>
      <c r="B111" s="45"/>
      <c r="C111" s="5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47"/>
      <c r="Y111" s="47"/>
      <c r="Z111" s="47"/>
    </row>
    <row r="112" spans="1:26" ht="15.75" customHeight="1">
      <c r="A112" s="45"/>
      <c r="B112" s="45"/>
      <c r="C112" s="5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47"/>
      <c r="Y112" s="47"/>
      <c r="Z112" s="47"/>
    </row>
    <row r="113" spans="1:26" ht="15.75" customHeight="1">
      <c r="A113" s="45"/>
      <c r="B113" s="45"/>
      <c r="C113" s="5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47"/>
      <c r="Y113" s="47"/>
      <c r="Z113" s="47"/>
    </row>
    <row r="114" spans="1:26" ht="15.75" customHeight="1">
      <c r="A114" s="45"/>
      <c r="B114" s="45"/>
      <c r="C114" s="5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47"/>
      <c r="Y114" s="47"/>
      <c r="Z114" s="47"/>
    </row>
    <row r="115" spans="1:26" ht="15.75" customHeight="1">
      <c r="A115" s="45"/>
      <c r="B115" s="45"/>
      <c r="C115" s="5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47"/>
      <c r="Y115" s="47"/>
      <c r="Z115" s="47"/>
    </row>
    <row r="116" spans="1:26" ht="15.75" customHeight="1">
      <c r="A116" s="45"/>
      <c r="B116" s="45"/>
      <c r="C116" s="51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47"/>
      <c r="Y116" s="47"/>
      <c r="Z116" s="47"/>
    </row>
    <row r="117" spans="1:26" ht="15.75" customHeight="1">
      <c r="A117" s="45"/>
      <c r="B117" s="45"/>
      <c r="C117" s="5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47"/>
      <c r="Y117" s="47"/>
      <c r="Z117" s="47"/>
    </row>
    <row r="118" spans="1:26" ht="15.75" customHeight="1">
      <c r="A118" s="45"/>
      <c r="B118" s="45"/>
      <c r="C118" s="5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47"/>
      <c r="Y118" s="47"/>
      <c r="Z118" s="47"/>
    </row>
    <row r="119" spans="1:26" ht="15.75" customHeight="1">
      <c r="A119" s="45"/>
      <c r="B119" s="45"/>
      <c r="C119" s="5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47"/>
      <c r="Y119" s="47"/>
      <c r="Z119" s="47"/>
    </row>
    <row r="120" spans="1:26" ht="15.75" customHeight="1">
      <c r="A120" s="45"/>
      <c r="B120" s="45"/>
      <c r="C120" s="5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47"/>
      <c r="Y120" s="47"/>
      <c r="Z120" s="47"/>
    </row>
    <row r="121" spans="1:26" ht="15.75" customHeight="1">
      <c r="A121" s="45"/>
      <c r="B121" s="45"/>
      <c r="C121" s="5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47"/>
      <c r="Y121" s="47"/>
      <c r="Z121" s="47"/>
    </row>
    <row r="122" spans="1:26" ht="15.75" customHeight="1">
      <c r="A122" s="45"/>
      <c r="B122" s="45"/>
      <c r="C122" s="5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47"/>
      <c r="Y122" s="47"/>
      <c r="Z122" s="47"/>
    </row>
    <row r="123" spans="1:26" ht="15.75" customHeight="1">
      <c r="A123" s="45"/>
      <c r="B123" s="45"/>
      <c r="C123" s="5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47"/>
      <c r="Y123" s="47"/>
      <c r="Z123" s="47"/>
    </row>
    <row r="124" spans="1:26" ht="15.75" customHeight="1">
      <c r="A124" s="45"/>
      <c r="B124" s="45"/>
      <c r="C124" s="5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47"/>
      <c r="Y124" s="47"/>
      <c r="Z124" s="47"/>
    </row>
    <row r="125" spans="1:26" ht="15.75" customHeight="1">
      <c r="A125" s="45"/>
      <c r="B125" s="45"/>
      <c r="C125" s="5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47"/>
      <c r="Y125" s="47"/>
      <c r="Z125" s="47"/>
    </row>
    <row r="126" spans="1:26" ht="15.75" customHeight="1">
      <c r="A126" s="45"/>
      <c r="B126" s="45"/>
      <c r="C126" s="5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47"/>
      <c r="Y126" s="47"/>
      <c r="Z126" s="47"/>
    </row>
    <row r="127" spans="1:26" ht="15.75" customHeight="1">
      <c r="A127" s="45"/>
      <c r="B127" s="45"/>
      <c r="C127" s="5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47"/>
      <c r="Y127" s="47"/>
      <c r="Z127" s="47"/>
    </row>
    <row r="128" spans="1:26" ht="15.75" customHeight="1">
      <c r="A128" s="45"/>
      <c r="B128" s="45"/>
      <c r="C128" s="51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47"/>
      <c r="Y128" s="47"/>
      <c r="Z128" s="47"/>
    </row>
    <row r="129" spans="1:26" ht="15.75" customHeight="1">
      <c r="A129" s="45"/>
      <c r="B129" s="45"/>
      <c r="C129" s="51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47"/>
      <c r="Y129" s="47"/>
      <c r="Z129" s="47"/>
    </row>
    <row r="130" spans="1:26" ht="15.75" customHeight="1">
      <c r="A130" s="45"/>
      <c r="B130" s="45"/>
      <c r="C130" s="51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47"/>
      <c r="Y130" s="47"/>
      <c r="Z130" s="47"/>
    </row>
    <row r="131" spans="1:26" ht="15.75" customHeight="1">
      <c r="A131" s="45"/>
      <c r="B131" s="45"/>
      <c r="C131" s="51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47"/>
      <c r="Y131" s="47"/>
      <c r="Z131" s="47"/>
    </row>
    <row r="132" spans="1:26" ht="15.75" customHeight="1">
      <c r="A132" s="45"/>
      <c r="B132" s="45"/>
      <c r="C132" s="51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47"/>
      <c r="Y132" s="47"/>
      <c r="Z132" s="47"/>
    </row>
    <row r="133" spans="1:26" ht="15.75" customHeight="1">
      <c r="A133" s="45"/>
      <c r="B133" s="45"/>
      <c r="C133" s="51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47"/>
      <c r="Y133" s="47"/>
      <c r="Z133" s="47"/>
    </row>
    <row r="134" spans="1:26" ht="15.75" customHeight="1">
      <c r="A134" s="45"/>
      <c r="B134" s="45"/>
      <c r="C134" s="5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47"/>
      <c r="Y134" s="47"/>
      <c r="Z134" s="47"/>
    </row>
    <row r="135" spans="1:26" ht="15.75" customHeight="1">
      <c r="A135" s="45"/>
      <c r="B135" s="45"/>
      <c r="C135" s="5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47"/>
      <c r="Y135" s="47"/>
      <c r="Z135" s="47"/>
    </row>
    <row r="136" spans="1:26" ht="15.75" customHeight="1">
      <c r="A136" s="45"/>
      <c r="B136" s="45"/>
      <c r="C136" s="51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47"/>
      <c r="Y136" s="47"/>
      <c r="Z136" s="47"/>
    </row>
    <row r="137" spans="1:26" ht="15.75" customHeight="1">
      <c r="A137" s="45"/>
      <c r="B137" s="45"/>
      <c r="C137" s="51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47"/>
      <c r="Y137" s="47"/>
      <c r="Z137" s="47"/>
    </row>
    <row r="138" spans="1:26" ht="15.75" customHeight="1">
      <c r="A138" s="45"/>
      <c r="B138" s="45"/>
      <c r="C138" s="51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47"/>
      <c r="Y138" s="47"/>
      <c r="Z138" s="47"/>
    </row>
    <row r="139" spans="1:26" ht="15.75" customHeight="1">
      <c r="A139" s="45"/>
      <c r="B139" s="45"/>
      <c r="C139" s="51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47"/>
      <c r="Y139" s="47"/>
      <c r="Z139" s="47"/>
    </row>
    <row r="140" spans="1:26" ht="15.75" customHeight="1">
      <c r="A140" s="45"/>
      <c r="B140" s="45"/>
      <c r="C140" s="51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47"/>
      <c r="Y140" s="47"/>
      <c r="Z140" s="47"/>
    </row>
    <row r="141" spans="1:26" ht="15.75" customHeight="1">
      <c r="A141" s="45"/>
      <c r="B141" s="45"/>
      <c r="C141" s="51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47"/>
      <c r="Y141" s="47"/>
      <c r="Z141" s="47"/>
    </row>
    <row r="142" spans="1:26" ht="15.75" customHeight="1">
      <c r="A142" s="45"/>
      <c r="B142" s="45"/>
      <c r="C142" s="51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47"/>
      <c r="Y142" s="47"/>
      <c r="Z142" s="47"/>
    </row>
    <row r="143" spans="1:26" ht="15.75" customHeight="1">
      <c r="A143" s="45"/>
      <c r="B143" s="45"/>
      <c r="C143" s="51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47"/>
      <c r="Y143" s="47"/>
      <c r="Z143" s="47"/>
    </row>
    <row r="144" spans="1:26" ht="15.75" customHeight="1">
      <c r="A144" s="45"/>
      <c r="B144" s="45"/>
      <c r="C144" s="51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47"/>
      <c r="Y144" s="47"/>
      <c r="Z144" s="47"/>
    </row>
    <row r="145" spans="1:26" ht="15.75" customHeight="1">
      <c r="A145" s="45"/>
      <c r="B145" s="45"/>
      <c r="C145" s="51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47"/>
      <c r="Y145" s="47"/>
      <c r="Z145" s="47"/>
    </row>
    <row r="146" spans="1:26" ht="15.75" customHeight="1">
      <c r="A146" s="45"/>
      <c r="B146" s="45"/>
      <c r="C146" s="51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47"/>
      <c r="Y146" s="47"/>
      <c r="Z146" s="47"/>
    </row>
    <row r="147" spans="1:26" ht="15.75" customHeight="1">
      <c r="A147" s="45"/>
      <c r="B147" s="45"/>
      <c r="C147" s="51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47"/>
      <c r="Y147" s="47"/>
      <c r="Z147" s="47"/>
    </row>
    <row r="148" spans="1:26" ht="15.75" customHeight="1">
      <c r="A148" s="45"/>
      <c r="B148" s="45"/>
      <c r="C148" s="51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47"/>
      <c r="Y148" s="47"/>
      <c r="Z148" s="47"/>
    </row>
    <row r="149" spans="1:26" ht="15.75" customHeight="1">
      <c r="A149" s="45"/>
      <c r="B149" s="45"/>
      <c r="C149" s="51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47"/>
      <c r="Y149" s="47"/>
      <c r="Z149" s="47"/>
    </row>
    <row r="150" spans="1:26" ht="15.75" customHeight="1">
      <c r="A150" s="45"/>
      <c r="B150" s="45"/>
      <c r="C150" s="5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47"/>
      <c r="Y150" s="47"/>
      <c r="Z150" s="47"/>
    </row>
    <row r="151" spans="1:26" ht="15.75" customHeight="1">
      <c r="A151" s="45"/>
      <c r="B151" s="45"/>
      <c r="C151" s="51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47"/>
      <c r="Y151" s="47"/>
      <c r="Z151" s="47"/>
    </row>
    <row r="152" spans="1:26" ht="15.75" customHeight="1">
      <c r="A152" s="45"/>
      <c r="B152" s="45"/>
      <c r="C152" s="51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47"/>
      <c r="Y152" s="47"/>
      <c r="Z152" s="47"/>
    </row>
    <row r="153" spans="1:26" ht="15.75" customHeight="1">
      <c r="A153" s="45"/>
      <c r="B153" s="45"/>
      <c r="C153" s="51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47"/>
      <c r="Y153" s="47"/>
      <c r="Z153" s="47"/>
    </row>
    <row r="154" spans="1:26" ht="15.75" customHeight="1">
      <c r="A154" s="45"/>
      <c r="B154" s="45"/>
      <c r="C154" s="51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47"/>
      <c r="Y154" s="47"/>
      <c r="Z154" s="47"/>
    </row>
    <row r="155" spans="1:26" ht="15.75" customHeight="1">
      <c r="A155" s="45"/>
      <c r="B155" s="45"/>
      <c r="C155" s="51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47"/>
      <c r="Y155" s="47"/>
      <c r="Z155" s="47"/>
    </row>
    <row r="156" spans="1:26" ht="15.75" customHeight="1">
      <c r="A156" s="45"/>
      <c r="B156" s="45"/>
      <c r="C156" s="51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47"/>
      <c r="Y156" s="47"/>
      <c r="Z156" s="47"/>
    </row>
    <row r="157" spans="1:26" ht="15.75" customHeight="1">
      <c r="A157" s="45"/>
      <c r="B157" s="45"/>
      <c r="C157" s="51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47"/>
      <c r="Y157" s="47"/>
      <c r="Z157" s="47"/>
    </row>
    <row r="158" spans="1:26" ht="15.75" customHeight="1">
      <c r="A158" s="45"/>
      <c r="B158" s="45"/>
      <c r="C158" s="51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47"/>
      <c r="Y158" s="47"/>
      <c r="Z158" s="47"/>
    </row>
    <row r="159" spans="1:26" ht="15.75" customHeight="1">
      <c r="A159" s="45"/>
      <c r="B159" s="45"/>
      <c r="C159" s="51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47"/>
      <c r="Y159" s="47"/>
      <c r="Z159" s="47"/>
    </row>
    <row r="160" spans="1:26" ht="15.75" customHeight="1">
      <c r="A160" s="45"/>
      <c r="B160" s="45"/>
      <c r="C160" s="5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47"/>
      <c r="Y160" s="47"/>
      <c r="Z160" s="47"/>
    </row>
    <row r="161" spans="1:26" ht="15.75" customHeight="1">
      <c r="A161" s="45"/>
      <c r="B161" s="45"/>
      <c r="C161" s="51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47"/>
      <c r="Y161" s="47"/>
      <c r="Z161" s="47"/>
    </row>
    <row r="162" spans="1:26" ht="15.75" customHeight="1">
      <c r="A162" s="45"/>
      <c r="B162" s="45"/>
      <c r="C162" s="51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47"/>
      <c r="Y162" s="47"/>
      <c r="Z162" s="47"/>
    </row>
    <row r="163" spans="1:26" ht="15.75" customHeight="1">
      <c r="A163" s="45"/>
      <c r="B163" s="45"/>
      <c r="C163" s="51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47"/>
      <c r="Y163" s="47"/>
      <c r="Z163" s="47"/>
    </row>
    <row r="164" spans="1:26" ht="15.75" customHeight="1">
      <c r="A164" s="45"/>
      <c r="B164" s="45"/>
      <c r="C164" s="51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47"/>
      <c r="Y164" s="47"/>
      <c r="Z164" s="47"/>
    </row>
    <row r="165" spans="1:26" ht="15.75" customHeight="1">
      <c r="A165" s="45"/>
      <c r="B165" s="45"/>
      <c r="C165" s="51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47"/>
      <c r="Y165" s="47"/>
      <c r="Z165" s="47"/>
    </row>
    <row r="166" spans="1:26" ht="15.75" customHeight="1">
      <c r="A166" s="45"/>
      <c r="B166" s="45"/>
      <c r="C166" s="51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47"/>
      <c r="Y166" s="47"/>
      <c r="Z166" s="47"/>
    </row>
    <row r="167" spans="1:26" ht="15.75" customHeight="1">
      <c r="A167" s="45"/>
      <c r="B167" s="45"/>
      <c r="C167" s="51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47"/>
      <c r="Y167" s="47"/>
      <c r="Z167" s="47"/>
    </row>
    <row r="168" spans="1:26" ht="15.75" customHeight="1">
      <c r="A168" s="45"/>
      <c r="B168" s="45"/>
      <c r="C168" s="5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47"/>
      <c r="Y168" s="47"/>
      <c r="Z168" s="47"/>
    </row>
    <row r="169" spans="1:26" ht="15.75" customHeight="1">
      <c r="A169" s="45"/>
      <c r="B169" s="45"/>
      <c r="C169" s="51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47"/>
      <c r="Y169" s="47"/>
      <c r="Z169" s="47"/>
    </row>
    <row r="170" spans="1:26" ht="15.75" customHeight="1">
      <c r="A170" s="45"/>
      <c r="B170" s="45"/>
      <c r="C170" s="51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47"/>
      <c r="Y170" s="47"/>
      <c r="Z170" s="47"/>
    </row>
    <row r="171" spans="1:26" ht="15.75" customHeight="1">
      <c r="A171" s="45"/>
      <c r="B171" s="45"/>
      <c r="C171" s="51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47"/>
      <c r="Y171" s="47"/>
      <c r="Z171" s="47"/>
    </row>
    <row r="172" spans="1:26" ht="15.75" customHeight="1">
      <c r="A172" s="45"/>
      <c r="B172" s="45"/>
      <c r="C172" s="51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47"/>
      <c r="Y172" s="47"/>
      <c r="Z172" s="47"/>
    </row>
    <row r="173" spans="1:26" ht="15.75" customHeight="1">
      <c r="A173" s="45"/>
      <c r="B173" s="45"/>
      <c r="C173" s="51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47"/>
      <c r="Y173" s="47"/>
      <c r="Z173" s="47"/>
    </row>
    <row r="174" spans="1:26" ht="15.75" customHeight="1">
      <c r="A174" s="45"/>
      <c r="B174" s="45"/>
      <c r="C174" s="5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47"/>
      <c r="Y174" s="47"/>
      <c r="Z174" s="47"/>
    </row>
    <row r="175" spans="1:26" ht="15.75" customHeight="1">
      <c r="A175" s="45"/>
      <c r="B175" s="45"/>
      <c r="C175" s="51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47"/>
      <c r="Y175" s="47"/>
      <c r="Z175" s="47"/>
    </row>
    <row r="176" spans="1:26" ht="15.75" customHeight="1">
      <c r="A176" s="45"/>
      <c r="B176" s="45"/>
      <c r="C176" s="51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47"/>
      <c r="Y176" s="47"/>
      <c r="Z176" s="47"/>
    </row>
    <row r="177" spans="1:26" ht="15.75" customHeight="1">
      <c r="A177" s="45"/>
      <c r="B177" s="45"/>
      <c r="C177" s="51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47"/>
      <c r="Y177" s="47"/>
      <c r="Z177" s="47"/>
    </row>
    <row r="178" spans="1:26" ht="15.75" customHeight="1">
      <c r="A178" s="45"/>
      <c r="B178" s="45"/>
      <c r="C178" s="51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47"/>
      <c r="Y178" s="47"/>
      <c r="Z178" s="47"/>
    </row>
    <row r="179" spans="1:26" ht="15.75" customHeight="1">
      <c r="A179" s="45"/>
      <c r="B179" s="45"/>
      <c r="C179" s="51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47"/>
      <c r="Y179" s="47"/>
      <c r="Z179" s="47"/>
    </row>
    <row r="180" spans="1:26" ht="15.75" customHeight="1">
      <c r="A180" s="45"/>
      <c r="B180" s="45"/>
      <c r="C180" s="51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47"/>
      <c r="Y180" s="47"/>
      <c r="Z180" s="47"/>
    </row>
    <row r="181" spans="1:26" ht="15.75" customHeight="1">
      <c r="A181" s="45"/>
      <c r="B181" s="45"/>
      <c r="C181" s="5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47"/>
      <c r="Y181" s="47"/>
      <c r="Z181" s="47"/>
    </row>
    <row r="182" spans="1:26" ht="15.75" customHeight="1">
      <c r="A182" s="45"/>
      <c r="B182" s="45"/>
      <c r="C182" s="51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47"/>
      <c r="Y182" s="47"/>
      <c r="Z182" s="47"/>
    </row>
    <row r="183" spans="1:26" ht="15.75" customHeight="1">
      <c r="A183" s="45"/>
      <c r="B183" s="45"/>
      <c r="C183" s="51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47"/>
      <c r="Y183" s="47"/>
      <c r="Z183" s="47"/>
    </row>
    <row r="184" spans="1:26" ht="15.75" customHeight="1">
      <c r="A184" s="45"/>
      <c r="B184" s="45"/>
      <c r="C184" s="51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47"/>
      <c r="Y184" s="47"/>
      <c r="Z184" s="47"/>
    </row>
    <row r="185" spans="1:26" ht="15.75" customHeight="1">
      <c r="A185" s="45"/>
      <c r="B185" s="45"/>
      <c r="C185" s="51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47"/>
      <c r="Y185" s="47"/>
      <c r="Z185" s="47"/>
    </row>
    <row r="186" spans="1:26" ht="15.75" customHeight="1">
      <c r="A186" s="45"/>
      <c r="B186" s="45"/>
      <c r="C186" s="51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47"/>
      <c r="Y186" s="47"/>
      <c r="Z186" s="47"/>
    </row>
    <row r="187" spans="1:26" ht="15.75" customHeight="1">
      <c r="A187" s="45"/>
      <c r="B187" s="45"/>
      <c r="C187" s="51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47"/>
      <c r="Y187" s="47"/>
      <c r="Z187" s="47"/>
    </row>
    <row r="188" spans="1:26" ht="15.75" customHeight="1">
      <c r="A188" s="45"/>
      <c r="B188" s="45"/>
      <c r="C188" s="51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47"/>
      <c r="Y188" s="47"/>
      <c r="Z188" s="47"/>
    </row>
    <row r="189" spans="1:26" ht="15.75" customHeight="1">
      <c r="A189" s="45"/>
      <c r="B189" s="45"/>
      <c r="C189" s="51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47"/>
      <c r="Y189" s="47"/>
      <c r="Z189" s="47"/>
    </row>
    <row r="190" spans="1:26" ht="15.75" customHeight="1">
      <c r="A190" s="45"/>
      <c r="B190" s="45"/>
      <c r="C190" s="51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47"/>
      <c r="Y190" s="47"/>
      <c r="Z190" s="47"/>
    </row>
    <row r="191" spans="1:26" ht="15.75" customHeight="1">
      <c r="A191" s="45"/>
      <c r="B191" s="45"/>
      <c r="C191" s="51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47"/>
      <c r="Y191" s="47"/>
      <c r="Z191" s="47"/>
    </row>
    <row r="192" spans="1:26" ht="15.75" customHeight="1">
      <c r="A192" s="45"/>
      <c r="B192" s="45"/>
      <c r="C192" s="5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47"/>
      <c r="Y192" s="47"/>
      <c r="Z192" s="47"/>
    </row>
    <row r="193" spans="1:26" ht="15.75" customHeight="1">
      <c r="A193" s="45"/>
      <c r="B193" s="45"/>
      <c r="C193" s="51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47"/>
      <c r="Y193" s="47"/>
      <c r="Z193" s="47"/>
    </row>
    <row r="194" spans="1:26" ht="15.75" customHeight="1">
      <c r="A194" s="45"/>
      <c r="B194" s="45"/>
      <c r="C194" s="5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47"/>
      <c r="Y194" s="47"/>
      <c r="Z194" s="47"/>
    </row>
    <row r="195" spans="1:26" ht="15.75" customHeight="1">
      <c r="A195" s="45"/>
      <c r="B195" s="45"/>
      <c r="C195" s="51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47"/>
      <c r="Y195" s="47"/>
      <c r="Z195" s="47"/>
    </row>
    <row r="196" spans="1:26" ht="15.75" customHeight="1">
      <c r="A196" s="45"/>
      <c r="B196" s="45"/>
      <c r="C196" s="51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47"/>
      <c r="Y196" s="47"/>
      <c r="Z196" s="47"/>
    </row>
    <row r="197" spans="1:26" ht="15.75" customHeight="1">
      <c r="A197" s="45"/>
      <c r="B197" s="45"/>
      <c r="C197" s="51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47"/>
      <c r="Y197" s="47"/>
      <c r="Z197" s="47"/>
    </row>
    <row r="198" spans="1:26" ht="15.75" customHeight="1">
      <c r="A198" s="45"/>
      <c r="B198" s="45"/>
      <c r="C198" s="51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47"/>
      <c r="Y198" s="47"/>
      <c r="Z198" s="47"/>
    </row>
    <row r="199" spans="1:26" ht="15.75" customHeight="1">
      <c r="A199" s="45"/>
      <c r="B199" s="45"/>
      <c r="C199" s="51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47"/>
      <c r="Y199" s="47"/>
      <c r="Z199" s="47"/>
    </row>
    <row r="200" spans="1:26" ht="15.75" customHeight="1">
      <c r="A200" s="45"/>
      <c r="B200" s="45"/>
      <c r="C200" s="51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47"/>
      <c r="Y200" s="47"/>
      <c r="Z200" s="47"/>
    </row>
    <row r="201" spans="1:26" ht="15.75" customHeight="1">
      <c r="A201" s="45"/>
      <c r="B201" s="45"/>
      <c r="C201" s="51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47"/>
      <c r="Y201" s="47"/>
      <c r="Z201" s="47"/>
    </row>
    <row r="202" spans="1:26" ht="15.75" customHeight="1">
      <c r="A202" s="45"/>
      <c r="B202" s="45"/>
      <c r="C202" s="51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47"/>
      <c r="Y202" s="47"/>
      <c r="Z202" s="47"/>
    </row>
    <row r="203" spans="1:26" ht="15.75" customHeight="1">
      <c r="A203" s="45"/>
      <c r="B203" s="45"/>
      <c r="C203" s="5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47"/>
      <c r="Y203" s="47"/>
      <c r="Z203" s="47"/>
    </row>
    <row r="204" spans="1:26" ht="15.75" customHeight="1">
      <c r="A204" s="45"/>
      <c r="B204" s="45"/>
      <c r="C204" s="5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47"/>
      <c r="Y204" s="47"/>
      <c r="Z204" s="47"/>
    </row>
    <row r="205" spans="1:26" ht="15.75" customHeight="1">
      <c r="A205" s="45"/>
      <c r="B205" s="45"/>
      <c r="C205" s="51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47"/>
      <c r="Y205" s="47"/>
      <c r="Z205" s="47"/>
    </row>
    <row r="206" spans="1:26" ht="15.75" customHeight="1">
      <c r="A206" s="45"/>
      <c r="B206" s="45"/>
      <c r="C206" s="51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47"/>
      <c r="Y206" s="47"/>
      <c r="Z206" s="47"/>
    </row>
    <row r="207" spans="1:26" ht="15.75" customHeight="1">
      <c r="A207" s="45"/>
      <c r="B207" s="45"/>
      <c r="C207" s="51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47"/>
      <c r="Y207" s="47"/>
      <c r="Z207" s="47"/>
    </row>
    <row r="208" spans="1:26" ht="15.75" customHeight="1">
      <c r="A208" s="45"/>
      <c r="B208" s="45"/>
      <c r="C208" s="51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47"/>
      <c r="Y208" s="47"/>
      <c r="Z208" s="47"/>
    </row>
    <row r="209" spans="1:26" ht="15.75" customHeight="1">
      <c r="A209" s="45"/>
      <c r="B209" s="45"/>
      <c r="C209" s="51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47"/>
      <c r="Y209" s="47"/>
      <c r="Z209" s="47"/>
    </row>
    <row r="210" spans="1:26" ht="15.75" customHeight="1">
      <c r="A210" s="45"/>
      <c r="B210" s="45"/>
      <c r="C210" s="51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47"/>
      <c r="Y210" s="47"/>
      <c r="Z210" s="47"/>
    </row>
    <row r="211" spans="1:26" ht="15.75" customHeight="1">
      <c r="A211" s="45"/>
      <c r="B211" s="45"/>
      <c r="C211" s="51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47"/>
      <c r="Y211" s="47"/>
      <c r="Z211" s="47"/>
    </row>
    <row r="212" spans="1:26" ht="15.75" customHeight="1">
      <c r="A212" s="45"/>
      <c r="B212" s="45"/>
      <c r="C212" s="51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47"/>
      <c r="Y212" s="47"/>
      <c r="Z212" s="47"/>
    </row>
    <row r="213" spans="1:26" ht="15.75" customHeight="1">
      <c r="A213" s="45"/>
      <c r="B213" s="45"/>
      <c r="C213" s="51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47"/>
      <c r="Y213" s="47"/>
      <c r="Z213" s="47"/>
    </row>
    <row r="214" spans="1:26" ht="15.75" customHeight="1">
      <c r="A214" s="45"/>
      <c r="B214" s="45"/>
      <c r="C214" s="51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47"/>
      <c r="Y214" s="47"/>
      <c r="Z214" s="47"/>
    </row>
    <row r="215" spans="1:26" ht="15.75" customHeight="1">
      <c r="A215" s="45"/>
      <c r="B215" s="45"/>
      <c r="C215" s="51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47"/>
      <c r="Y215" s="47"/>
      <c r="Z215" s="47"/>
    </row>
    <row r="216" spans="1:26" ht="15.75" customHeight="1">
      <c r="A216" s="45"/>
      <c r="B216" s="45"/>
      <c r="C216" s="51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47"/>
      <c r="Y216" s="47"/>
      <c r="Z216" s="47"/>
    </row>
    <row r="217" spans="1:26" ht="15.75" customHeight="1">
      <c r="A217" s="45"/>
      <c r="B217" s="45"/>
      <c r="C217" s="51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47"/>
      <c r="Y217" s="47"/>
      <c r="Z217" s="47"/>
    </row>
    <row r="218" spans="1:26" ht="15.75" customHeight="1">
      <c r="A218" s="45"/>
      <c r="B218" s="45"/>
      <c r="C218" s="51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47"/>
      <c r="Y218" s="47"/>
      <c r="Z218" s="47"/>
    </row>
    <row r="219" spans="1:26" ht="15.75" customHeight="1">
      <c r="A219" s="45"/>
      <c r="B219" s="45"/>
      <c r="C219" s="51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47"/>
      <c r="Y219" s="47"/>
      <c r="Z219" s="47"/>
    </row>
    <row r="220" spans="1:26" ht="15.75" customHeight="1">
      <c r="A220" s="45"/>
      <c r="B220" s="45"/>
      <c r="C220" s="51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47"/>
      <c r="Y220" s="47"/>
      <c r="Z220" s="47"/>
    </row>
    <row r="221" spans="1:26" ht="15.75" customHeight="1">
      <c r="A221" s="45"/>
      <c r="B221" s="45"/>
      <c r="C221" s="51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47"/>
      <c r="Y221" s="47"/>
      <c r="Z221" s="47"/>
    </row>
    <row r="222" spans="1:26" ht="15.75" customHeight="1">
      <c r="A222" s="45"/>
      <c r="B222" s="45"/>
      <c r="C222" s="51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47"/>
      <c r="Y222" s="47"/>
      <c r="Z222" s="47"/>
    </row>
    <row r="223" spans="1:26" ht="15.75" customHeight="1">
      <c r="A223" s="45"/>
      <c r="B223" s="45"/>
      <c r="C223" s="51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47"/>
      <c r="Y223" s="47"/>
      <c r="Z223" s="47"/>
    </row>
    <row r="224" spans="1:26" ht="15.75" customHeight="1">
      <c r="A224" s="45"/>
      <c r="B224" s="45"/>
      <c r="C224" s="51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47"/>
      <c r="Y224" s="47"/>
      <c r="Z224" s="47"/>
    </row>
    <row r="225" spans="1:26" ht="15.75" customHeight="1">
      <c r="A225" s="45"/>
      <c r="B225" s="45"/>
      <c r="C225" s="51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47"/>
      <c r="Y225" s="47"/>
      <c r="Z225" s="47"/>
    </row>
    <row r="226" spans="1:26" ht="15.75" customHeight="1">
      <c r="A226" s="45"/>
      <c r="B226" s="45"/>
      <c r="C226" s="51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47"/>
      <c r="Y226" s="47"/>
      <c r="Z226" s="47"/>
    </row>
    <row r="227" spans="1:26" ht="15.75" customHeight="1">
      <c r="A227" s="45"/>
      <c r="B227" s="45"/>
      <c r="C227" s="5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47"/>
      <c r="Y227" s="47"/>
      <c r="Z227" s="47"/>
    </row>
    <row r="228" spans="1:26" ht="15.75" customHeight="1">
      <c r="A228" s="45"/>
      <c r="B228" s="45"/>
      <c r="C228" s="51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47"/>
      <c r="Y228" s="47"/>
      <c r="Z228" s="47"/>
    </row>
    <row r="229" spans="1:26" ht="15.75" customHeight="1">
      <c r="A229" s="45"/>
      <c r="B229" s="45"/>
      <c r="C229" s="51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47"/>
      <c r="Y229" s="47"/>
      <c r="Z229" s="47"/>
    </row>
    <row r="230" spans="1:26" ht="15.75" customHeight="1">
      <c r="A230" s="45"/>
      <c r="B230" s="45"/>
      <c r="C230" s="51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47"/>
      <c r="Y230" s="47"/>
      <c r="Z230" s="47"/>
    </row>
    <row r="231" spans="1:26" ht="15.75" customHeight="1">
      <c r="A231" s="45"/>
      <c r="B231" s="45"/>
      <c r="C231" s="51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47"/>
      <c r="Y231" s="47"/>
      <c r="Z231" s="47"/>
    </row>
    <row r="232" spans="1:26" ht="15.75" customHeight="1">
      <c r="A232" s="45"/>
      <c r="B232" s="45"/>
      <c r="C232" s="51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47"/>
      <c r="Y232" s="47"/>
      <c r="Z232" s="47"/>
    </row>
    <row r="233" spans="1:26" ht="15.75" customHeight="1">
      <c r="A233" s="45"/>
      <c r="B233" s="45"/>
      <c r="C233" s="51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47"/>
      <c r="Y233" s="47"/>
      <c r="Z233" s="47"/>
    </row>
    <row r="234" spans="1:26" ht="15.75" customHeight="1">
      <c r="A234" s="45"/>
      <c r="B234" s="45"/>
      <c r="C234" s="51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47"/>
      <c r="Y234" s="47"/>
      <c r="Z234" s="47"/>
    </row>
    <row r="235" spans="1:26" ht="15.75" customHeight="1">
      <c r="A235" s="45"/>
      <c r="B235" s="45"/>
      <c r="C235" s="51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47"/>
      <c r="Y235" s="47"/>
      <c r="Z235" s="47"/>
    </row>
    <row r="236" spans="1:26" ht="15.75" customHeight="1">
      <c r="A236" s="45"/>
      <c r="B236" s="45"/>
      <c r="C236" s="51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47"/>
      <c r="Y236" s="47"/>
      <c r="Z236" s="47"/>
    </row>
    <row r="237" spans="1:26" ht="15.75" customHeight="1">
      <c r="A237" s="45"/>
      <c r="B237" s="45"/>
      <c r="C237" s="51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47"/>
      <c r="Y237" s="47"/>
      <c r="Z237" s="47"/>
    </row>
    <row r="238" spans="1:26" ht="15.75" customHeight="1">
      <c r="A238" s="45"/>
      <c r="B238" s="45"/>
      <c r="C238" s="51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47"/>
      <c r="Y238" s="47"/>
      <c r="Z238" s="47"/>
    </row>
    <row r="239" spans="1:26" ht="15.75" customHeight="1">
      <c r="A239" s="45"/>
      <c r="B239" s="45"/>
      <c r="C239" s="51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47"/>
      <c r="Y239" s="47"/>
      <c r="Z239" s="47"/>
    </row>
    <row r="240" spans="1:26" ht="15.75" customHeight="1">
      <c r="A240" s="45"/>
      <c r="B240" s="45"/>
      <c r="C240" s="51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47"/>
      <c r="Y240" s="47"/>
      <c r="Z240" s="47"/>
    </row>
    <row r="241" spans="1:26" ht="15.75" customHeight="1">
      <c r="A241" s="45"/>
      <c r="B241" s="45"/>
      <c r="C241" s="51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47"/>
      <c r="Y241" s="47"/>
      <c r="Z241" s="47"/>
    </row>
    <row r="242" spans="1:26" ht="15.75" customHeight="1">
      <c r="A242" s="45"/>
      <c r="B242" s="45"/>
      <c r="C242" s="51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47"/>
      <c r="Y242" s="47"/>
      <c r="Z242" s="47"/>
    </row>
    <row r="243" spans="1:26" ht="15.75" customHeight="1">
      <c r="A243" s="45"/>
      <c r="B243" s="45"/>
      <c r="C243" s="51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47"/>
      <c r="Y243" s="47"/>
      <c r="Z243" s="47"/>
    </row>
    <row r="244" spans="1:26" ht="15.75" customHeight="1">
      <c r="A244" s="45"/>
      <c r="B244" s="45"/>
      <c r="C244" s="51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47"/>
      <c r="Y244" s="47"/>
      <c r="Z244" s="47"/>
    </row>
    <row r="245" spans="1:26" ht="15.75" customHeight="1">
      <c r="A245" s="45"/>
      <c r="B245" s="45"/>
      <c r="C245" s="51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47"/>
      <c r="Y245" s="47"/>
      <c r="Z245" s="47"/>
    </row>
    <row r="246" spans="1:26" ht="15.75" customHeight="1">
      <c r="A246" s="45"/>
      <c r="B246" s="45"/>
      <c r="C246" s="51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47"/>
      <c r="Y246" s="47"/>
      <c r="Z246" s="47"/>
    </row>
    <row r="247" spans="1:26" ht="15.75" customHeight="1">
      <c r="A247" s="45"/>
      <c r="B247" s="45"/>
      <c r="C247" s="51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47"/>
      <c r="Y247" s="47"/>
      <c r="Z247" s="47"/>
    </row>
    <row r="248" spans="1:26" ht="15.75" customHeight="1">
      <c r="A248" s="45"/>
      <c r="B248" s="45"/>
      <c r="C248" s="51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47"/>
      <c r="Y248" s="47"/>
      <c r="Z248" s="47"/>
    </row>
    <row r="249" spans="1:26" ht="15.75" customHeight="1">
      <c r="A249" s="45"/>
      <c r="B249" s="45"/>
      <c r="C249" s="51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47"/>
      <c r="Y249" s="47"/>
      <c r="Z249" s="47"/>
    </row>
    <row r="250" spans="1:26" ht="15.75" customHeight="1">
      <c r="A250" s="45"/>
      <c r="B250" s="45"/>
      <c r="C250" s="51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47"/>
      <c r="Y250" s="47"/>
      <c r="Z250" s="47"/>
    </row>
    <row r="251" spans="1:26" ht="15.75" customHeight="1">
      <c r="A251" s="45"/>
      <c r="B251" s="45"/>
      <c r="C251" s="51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47"/>
      <c r="Y251" s="47"/>
      <c r="Z251" s="47"/>
    </row>
    <row r="252" spans="1:26" ht="15.75" customHeight="1">
      <c r="A252" s="45"/>
      <c r="B252" s="45"/>
      <c r="C252" s="51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47"/>
      <c r="Y252" s="47"/>
      <c r="Z252" s="47"/>
    </row>
    <row r="253" spans="1:26" ht="15.75" customHeight="1">
      <c r="A253" s="45"/>
      <c r="B253" s="45"/>
      <c r="C253" s="51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47"/>
      <c r="Y253" s="47"/>
      <c r="Z253" s="47"/>
    </row>
    <row r="254" spans="1:26" ht="15.75" customHeight="1">
      <c r="A254" s="45"/>
      <c r="B254" s="45"/>
      <c r="C254" s="51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47"/>
      <c r="Y254" s="47"/>
      <c r="Z254" s="47"/>
    </row>
    <row r="255" spans="1:26" ht="15.75" customHeight="1">
      <c r="A255" s="45"/>
      <c r="B255" s="45"/>
      <c r="C255" s="51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47"/>
      <c r="Y255" s="47"/>
      <c r="Z255" s="47"/>
    </row>
    <row r="256" spans="1:26" ht="15.75" customHeight="1">
      <c r="A256" s="45"/>
      <c r="B256" s="45"/>
      <c r="C256" s="51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47"/>
      <c r="Y256" s="47"/>
      <c r="Z256" s="47"/>
    </row>
    <row r="257" spans="1:26" ht="15.75" customHeight="1">
      <c r="A257" s="45"/>
      <c r="B257" s="45"/>
      <c r="C257" s="51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47"/>
      <c r="Y257" s="47"/>
      <c r="Z257" s="47"/>
    </row>
    <row r="258" spans="1:26" ht="15.75" customHeight="1">
      <c r="A258" s="45"/>
      <c r="B258" s="45"/>
      <c r="C258" s="51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47"/>
      <c r="Y258" s="47"/>
      <c r="Z258" s="47"/>
    </row>
    <row r="259" spans="1:26" ht="15.75" customHeight="1">
      <c r="A259" s="45"/>
      <c r="B259" s="45"/>
      <c r="C259" s="51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47"/>
      <c r="Y259" s="47"/>
      <c r="Z259" s="47"/>
    </row>
    <row r="260" spans="1:26" ht="15.75" customHeight="1">
      <c r="A260" s="45"/>
      <c r="B260" s="45"/>
      <c r="C260" s="51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47"/>
      <c r="Y260" s="47"/>
      <c r="Z260" s="47"/>
    </row>
    <row r="261" spans="1:26" ht="15.75" customHeight="1">
      <c r="A261" s="45"/>
      <c r="B261" s="45"/>
      <c r="C261" s="51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47"/>
      <c r="Y261" s="47"/>
      <c r="Z261" s="47"/>
    </row>
    <row r="262" spans="1:26" ht="15.75" customHeight="1">
      <c r="A262" s="45"/>
      <c r="B262" s="45"/>
      <c r="C262" s="51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47"/>
      <c r="Y262" s="47"/>
      <c r="Z262" s="47"/>
    </row>
    <row r="263" spans="1:26" ht="15.75" customHeight="1">
      <c r="A263" s="45"/>
      <c r="B263" s="45"/>
      <c r="C263" s="51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47"/>
      <c r="Y263" s="47"/>
      <c r="Z263" s="47"/>
    </row>
    <row r="264" spans="1:26" ht="15.75" customHeight="1">
      <c r="A264" s="45"/>
      <c r="B264" s="45"/>
      <c r="C264" s="51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47"/>
      <c r="Y264" s="47"/>
      <c r="Z264" s="47"/>
    </row>
    <row r="265" spans="1:26" ht="15.75" customHeight="1">
      <c r="A265" s="45"/>
      <c r="B265" s="45"/>
      <c r="C265" s="51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47"/>
      <c r="Y265" s="47"/>
      <c r="Z265" s="47"/>
    </row>
    <row r="266" spans="1:26" ht="15.75" customHeight="1">
      <c r="A266" s="45"/>
      <c r="B266" s="45"/>
      <c r="C266" s="51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47"/>
      <c r="Y266" s="47"/>
      <c r="Z266" s="47"/>
    </row>
    <row r="267" spans="1:26" ht="15.75" customHeight="1">
      <c r="A267" s="45"/>
      <c r="B267" s="45"/>
      <c r="C267" s="51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47"/>
      <c r="Y267" s="47"/>
      <c r="Z267" s="47"/>
    </row>
    <row r="268" spans="1:26" ht="15.75" customHeight="1">
      <c r="A268" s="45"/>
      <c r="B268" s="45"/>
      <c r="C268" s="51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47"/>
      <c r="Y268" s="47"/>
      <c r="Z268" s="47"/>
    </row>
    <row r="269" spans="1:26" ht="15.75" customHeight="1">
      <c r="A269" s="45"/>
      <c r="B269" s="45"/>
      <c r="C269" s="51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47"/>
      <c r="Y269" s="47"/>
      <c r="Z269" s="47"/>
    </row>
    <row r="270" spans="1:26" ht="15.75" customHeight="1">
      <c r="A270" s="45"/>
      <c r="B270" s="45"/>
      <c r="C270" s="51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47"/>
      <c r="Y270" s="47"/>
      <c r="Z270" s="47"/>
    </row>
    <row r="271" spans="1:26" ht="15.75" customHeight="1">
      <c r="A271" s="45"/>
      <c r="B271" s="45"/>
      <c r="C271" s="51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47"/>
      <c r="Y271" s="47"/>
      <c r="Z271" s="47"/>
    </row>
    <row r="272" spans="1:26" ht="15.75" customHeight="1">
      <c r="A272" s="45"/>
      <c r="B272" s="45"/>
      <c r="C272" s="51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 ht="15.75" customHeight="1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 ht="15.75" customHeight="1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 ht="15.75" customHeight="1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1:26" ht="15.75" customHeight="1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</sheetData>
  <mergeCells count="2">
    <mergeCell ref="B1:C1"/>
    <mergeCell ref="A3:C3"/>
  </mergeCells>
  <pageMargins left="0.74803149606299213" right="0.39370078740157483" top="0.27559055118110237" bottom="0.19685039370078741" header="0" footer="0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X1001"/>
  <sheetViews>
    <sheetView topLeftCell="A25" workbookViewId="0">
      <selection activeCell="D75" sqref="D75"/>
    </sheetView>
  </sheetViews>
  <sheetFormatPr defaultColWidth="14.42578125" defaultRowHeight="15" customHeight="1"/>
  <cols>
    <col min="1" max="1" width="61.140625" customWidth="1"/>
    <col min="2" max="2" width="13.28515625" customWidth="1"/>
    <col min="3" max="3" width="11.28515625" customWidth="1"/>
    <col min="4" max="4" width="11.85546875" customWidth="1"/>
    <col min="5" max="6" width="9.140625" customWidth="1"/>
    <col min="7" max="7" width="11.42578125" customWidth="1"/>
    <col min="8" max="24" width="9.140625" customWidth="1"/>
  </cols>
  <sheetData>
    <row r="1" spans="1:24" ht="184.5" customHeight="1">
      <c r="A1" s="191"/>
      <c r="B1" s="265" t="s">
        <v>426</v>
      </c>
      <c r="C1" s="266"/>
      <c r="D1" s="266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5.25" hidden="1" customHeight="1">
      <c r="A2" s="191"/>
      <c r="B2" s="191"/>
      <c r="C2" s="191"/>
      <c r="D2" s="19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00.5" customHeight="1">
      <c r="A3" s="264" t="s">
        <v>427</v>
      </c>
      <c r="B3" s="252"/>
      <c r="C3" s="252"/>
      <c r="D3" s="252"/>
      <c r="E3" s="48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7.25" customHeight="1">
      <c r="A4" s="192"/>
      <c r="B4" s="192"/>
      <c r="C4" s="267" t="s">
        <v>0</v>
      </c>
      <c r="D4" s="268"/>
      <c r="E4" s="48"/>
      <c r="F4" s="1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43.5" customHeight="1">
      <c r="A5" s="141" t="s">
        <v>150</v>
      </c>
      <c r="B5" s="141" t="s">
        <v>151</v>
      </c>
      <c r="C5" s="141" t="s">
        <v>406</v>
      </c>
      <c r="D5" s="141" t="s">
        <v>428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8.75" customHeight="1">
      <c r="A6" s="141">
        <v>1</v>
      </c>
      <c r="B6" s="194">
        <v>2</v>
      </c>
      <c r="C6" s="141">
        <v>3</v>
      </c>
      <c r="D6" s="141">
        <v>4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ht="21" customHeight="1">
      <c r="A7" s="145" t="s">
        <v>152</v>
      </c>
      <c r="B7" s="195" t="s">
        <v>153</v>
      </c>
      <c r="C7" s="196">
        <f>'9'!H9</f>
        <v>4113.6435292799997</v>
      </c>
      <c r="D7" s="196">
        <f>'9'!I9</f>
        <v>4113.6435292799997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56.25" customHeight="1">
      <c r="A8" s="145" t="s">
        <v>156</v>
      </c>
      <c r="B8" s="195" t="s">
        <v>157</v>
      </c>
      <c r="C8" s="196">
        <f>'9'!H10</f>
        <v>773.0933053199999</v>
      </c>
      <c r="D8" s="196">
        <f>'9'!I10</f>
        <v>773.0933053199999</v>
      </c>
      <c r="E8" s="12"/>
      <c r="F8" s="12"/>
      <c r="G8" s="49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75" hidden="1">
      <c r="A9" s="145" t="s">
        <v>158</v>
      </c>
      <c r="B9" s="195" t="s">
        <v>159</v>
      </c>
      <c r="C9" s="196"/>
      <c r="D9" s="19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84.75" customHeight="1">
      <c r="A10" s="145" t="s">
        <v>160</v>
      </c>
      <c r="B10" s="195" t="s">
        <v>161</v>
      </c>
      <c r="C10" s="196">
        <f>'9'!H15</f>
        <v>2472.0394539600002</v>
      </c>
      <c r="D10" s="196">
        <f>'9'!I15</f>
        <v>2473.0394539600002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2" hidden="1" customHeight="1">
      <c r="A11" s="145" t="s">
        <v>162</v>
      </c>
      <c r="B11" s="195" t="s">
        <v>163</v>
      </c>
      <c r="C11" s="196"/>
      <c r="D11" s="19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234" customFormat="1" ht="59.25" customHeight="1">
      <c r="A12" s="236" t="s">
        <v>162</v>
      </c>
      <c r="B12" s="50" t="s">
        <v>163</v>
      </c>
      <c r="C12" s="196">
        <f>'9'!H29</f>
        <v>1</v>
      </c>
      <c r="D12" s="196">
        <f>'9'!I29</f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8.75">
      <c r="A13" s="145" t="s">
        <v>167</v>
      </c>
      <c r="B13" s="195" t="s">
        <v>168</v>
      </c>
      <c r="C13" s="196">
        <v>25</v>
      </c>
      <c r="D13" s="196">
        <v>25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8.75" hidden="1">
      <c r="A14" s="145" t="s">
        <v>169</v>
      </c>
      <c r="B14" s="195" t="s">
        <v>170</v>
      </c>
      <c r="C14" s="196"/>
      <c r="D14" s="19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8.75">
      <c r="A15" s="198" t="s">
        <v>169</v>
      </c>
      <c r="B15" s="195" t="s">
        <v>170</v>
      </c>
      <c r="C15" s="196">
        <f>'9'!H35</f>
        <v>842.51076999999998</v>
      </c>
      <c r="D15" s="196">
        <f>'9'!I35</f>
        <v>842.51076999999998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8.75" hidden="1">
      <c r="A16" s="145" t="s">
        <v>171</v>
      </c>
      <c r="B16" s="195" t="s">
        <v>172</v>
      </c>
      <c r="C16" s="196"/>
      <c r="D16" s="19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53.25" customHeight="1">
      <c r="A17" s="145" t="s">
        <v>173</v>
      </c>
      <c r="B17" s="195" t="s">
        <v>174</v>
      </c>
      <c r="C17" s="196">
        <f>'9'!H41</f>
        <v>12</v>
      </c>
      <c r="D17" s="196">
        <f>'9'!I41</f>
        <v>12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8.75" hidden="1">
      <c r="A18" s="145" t="s">
        <v>175</v>
      </c>
      <c r="B18" s="195" t="s">
        <v>176</v>
      </c>
      <c r="C18" s="196"/>
      <c r="D18" s="19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37.5" hidden="1">
      <c r="A19" s="145" t="s">
        <v>177</v>
      </c>
      <c r="B19" s="195" t="s">
        <v>178</v>
      </c>
      <c r="C19" s="196"/>
      <c r="D19" s="1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60" customHeight="1">
      <c r="A20" s="119" t="s">
        <v>454</v>
      </c>
      <c r="B20" s="195" t="s">
        <v>180</v>
      </c>
      <c r="C20" s="196">
        <f>'9'!H42</f>
        <v>12</v>
      </c>
      <c r="D20" s="196">
        <f>'9'!I42</f>
        <v>12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hidden="1" customHeight="1">
      <c r="A21" s="145" t="s">
        <v>179</v>
      </c>
      <c r="B21" s="195" t="s">
        <v>180</v>
      </c>
      <c r="C21" s="196"/>
      <c r="D21" s="19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hidden="1" customHeight="1">
      <c r="A22" s="145" t="s">
        <v>181</v>
      </c>
      <c r="B22" s="195" t="s">
        <v>182</v>
      </c>
      <c r="C22" s="196"/>
      <c r="D22" s="19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>
      <c r="A23" s="145" t="s">
        <v>183</v>
      </c>
      <c r="B23" s="195" t="s">
        <v>184</v>
      </c>
      <c r="C23" s="196">
        <f>'9'!H46</f>
        <v>4.5</v>
      </c>
      <c r="D23" s="196">
        <f>'9'!I46</f>
        <v>4.5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hidden="1" customHeight="1">
      <c r="A24" s="145" t="s">
        <v>185</v>
      </c>
      <c r="B24" s="195" t="s">
        <v>186</v>
      </c>
      <c r="C24" s="196"/>
      <c r="D24" s="19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21.75" customHeight="1">
      <c r="A25" s="145" t="s">
        <v>187</v>
      </c>
      <c r="B25" s="195" t="s">
        <v>188</v>
      </c>
      <c r="C25" s="196">
        <f>'9'!H47</f>
        <v>2</v>
      </c>
      <c r="D25" s="196">
        <f>'9'!I47</f>
        <v>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hidden="1" customHeight="1">
      <c r="A26" s="145" t="s">
        <v>189</v>
      </c>
      <c r="B26" s="195" t="s">
        <v>190</v>
      </c>
      <c r="C26" s="196"/>
      <c r="D26" s="19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hidden="1" customHeight="1">
      <c r="A27" s="145" t="s">
        <v>191</v>
      </c>
      <c r="B27" s="195" t="s">
        <v>192</v>
      </c>
      <c r="C27" s="196"/>
      <c r="D27" s="19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hidden="1" customHeight="1">
      <c r="A28" s="145" t="s">
        <v>193</v>
      </c>
      <c r="B28" s="195" t="s">
        <v>194</v>
      </c>
      <c r="C28" s="196"/>
      <c r="D28" s="19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hidden="1" customHeight="1">
      <c r="A29" s="145" t="s">
        <v>195</v>
      </c>
      <c r="B29" s="195" t="s">
        <v>196</v>
      </c>
      <c r="C29" s="196"/>
      <c r="D29" s="19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hidden="1" customHeight="1">
      <c r="A30" s="145" t="s">
        <v>197</v>
      </c>
      <c r="B30" s="195" t="s">
        <v>198</v>
      </c>
      <c r="C30" s="196"/>
      <c r="D30" s="19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17" customFormat="1" ht="20.25" customHeight="1">
      <c r="A31" s="199" t="s">
        <v>197</v>
      </c>
      <c r="B31" s="195" t="s">
        <v>198</v>
      </c>
      <c r="C31" s="196">
        <f>'9'!H58</f>
        <v>2.5</v>
      </c>
      <c r="D31" s="196">
        <f>'9'!I58</f>
        <v>2.5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24.75" customHeight="1">
      <c r="A32" s="145" t="s">
        <v>199</v>
      </c>
      <c r="B32" s="195" t="s">
        <v>200</v>
      </c>
      <c r="C32" s="196">
        <f>'9'!H61</f>
        <v>2205.1</v>
      </c>
      <c r="D32" s="196">
        <f>'9'!I61</f>
        <v>4033.3850000000002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5.75" hidden="1" customHeight="1">
      <c r="A33" s="145" t="s">
        <v>201</v>
      </c>
      <c r="B33" s="195" t="s">
        <v>202</v>
      </c>
      <c r="C33" s="196"/>
      <c r="D33" s="19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8.75" customHeight="1">
      <c r="A34" s="145" t="s">
        <v>203</v>
      </c>
      <c r="B34" s="195" t="s">
        <v>204</v>
      </c>
      <c r="C34" s="196">
        <v>0</v>
      </c>
      <c r="D34" s="196"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21.75" customHeight="1">
      <c r="A35" s="145" t="s">
        <v>205</v>
      </c>
      <c r="B35" s="195" t="s">
        <v>206</v>
      </c>
      <c r="C35" s="196">
        <f>'9'!H67</f>
        <v>2205.1</v>
      </c>
      <c r="D35" s="202">
        <f>'9'!I67</f>
        <v>4033.3850000000002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36.75" hidden="1" customHeight="1">
      <c r="A36" s="145" t="s">
        <v>207</v>
      </c>
      <c r="B36" s="195" t="s">
        <v>208</v>
      </c>
      <c r="C36" s="196"/>
      <c r="D36" s="19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5.75" hidden="1" customHeight="1">
      <c r="A37" s="145" t="s">
        <v>209</v>
      </c>
      <c r="B37" s="195" t="s">
        <v>210</v>
      </c>
      <c r="C37" s="196"/>
      <c r="D37" s="19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5.75" hidden="1" customHeight="1">
      <c r="A38" s="145" t="s">
        <v>211</v>
      </c>
      <c r="B38" s="195" t="s">
        <v>212</v>
      </c>
      <c r="C38" s="196"/>
      <c r="D38" s="19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.75" hidden="1" customHeight="1">
      <c r="A39" s="145" t="s">
        <v>213</v>
      </c>
      <c r="B39" s="195" t="s">
        <v>214</v>
      </c>
      <c r="C39" s="196"/>
      <c r="D39" s="19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5.75" hidden="1" customHeight="1">
      <c r="A40" s="145" t="s">
        <v>215</v>
      </c>
      <c r="B40" s="195" t="s">
        <v>216</v>
      </c>
      <c r="C40" s="196"/>
      <c r="D40" s="19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 hidden="1" customHeight="1">
      <c r="A41" s="145" t="s">
        <v>217</v>
      </c>
      <c r="B41" s="195" t="s">
        <v>218</v>
      </c>
      <c r="C41" s="196"/>
      <c r="D41" s="19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5.75" hidden="1" customHeight="1">
      <c r="A42" s="145" t="s">
        <v>219</v>
      </c>
      <c r="B42" s="195" t="s">
        <v>220</v>
      </c>
      <c r="C42" s="196"/>
      <c r="D42" s="19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5.75" hidden="1" customHeight="1">
      <c r="A43" s="145" t="s">
        <v>221</v>
      </c>
      <c r="B43" s="195" t="s">
        <v>222</v>
      </c>
      <c r="C43" s="196"/>
      <c r="D43" s="19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5.75" hidden="1" customHeight="1">
      <c r="A44" s="145" t="s">
        <v>223</v>
      </c>
      <c r="B44" s="195" t="s">
        <v>224</v>
      </c>
      <c r="C44" s="196"/>
      <c r="D44" s="19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23.25" customHeight="1">
      <c r="A45" s="145" t="s">
        <v>225</v>
      </c>
      <c r="B45" s="195" t="s">
        <v>226</v>
      </c>
      <c r="C45" s="196">
        <f>'9'!H74</f>
        <v>1615.2850000000001</v>
      </c>
      <c r="D45" s="196">
        <f>'9'!I74</f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21.75" customHeight="1">
      <c r="A46" s="145" t="s">
        <v>227</v>
      </c>
      <c r="B46" s="195" t="s">
        <v>228</v>
      </c>
      <c r="C46" s="196">
        <f>C45</f>
        <v>1615.2850000000001</v>
      </c>
      <c r="D46" s="196">
        <f>D45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5.75" hidden="1" customHeight="1">
      <c r="A47" s="145" t="s">
        <v>229</v>
      </c>
      <c r="B47" s="195" t="s">
        <v>230</v>
      </c>
      <c r="C47" s="196"/>
      <c r="D47" s="196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5.75" hidden="1" customHeight="1">
      <c r="A48" s="145" t="s">
        <v>231</v>
      </c>
      <c r="B48" s="195" t="s">
        <v>232</v>
      </c>
      <c r="C48" s="196"/>
      <c r="D48" s="19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5.75" hidden="1" customHeight="1">
      <c r="A49" s="145" t="s">
        <v>233</v>
      </c>
      <c r="B49" s="195" t="s">
        <v>234</v>
      </c>
      <c r="C49" s="196"/>
      <c r="D49" s="19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5.75" hidden="1" customHeight="1">
      <c r="A50" s="145" t="s">
        <v>235</v>
      </c>
      <c r="B50" s="195" t="s">
        <v>236</v>
      </c>
      <c r="C50" s="196"/>
      <c r="D50" s="196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5.75" hidden="1" customHeight="1">
      <c r="A51" s="145" t="s">
        <v>237</v>
      </c>
      <c r="B51" s="195" t="s">
        <v>238</v>
      </c>
      <c r="C51" s="196"/>
      <c r="D51" s="196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5.75" hidden="1" customHeight="1">
      <c r="A52" s="145" t="s">
        <v>239</v>
      </c>
      <c r="B52" s="195" t="s">
        <v>240</v>
      </c>
      <c r="C52" s="196"/>
      <c r="D52" s="196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5.75" hidden="1" customHeight="1">
      <c r="A53" s="145" t="s">
        <v>241</v>
      </c>
      <c r="B53" s="195" t="s">
        <v>242</v>
      </c>
      <c r="C53" s="196"/>
      <c r="D53" s="19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9.5" customHeight="1">
      <c r="A54" s="145" t="s">
        <v>243</v>
      </c>
      <c r="B54" s="195" t="s">
        <v>244</v>
      </c>
      <c r="C54" s="196">
        <f>'9'!H79</f>
        <v>340.29699158</v>
      </c>
      <c r="D54" s="196">
        <f>'9'!I79</f>
        <v>399.39699158000002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5.75" hidden="1" customHeight="1">
      <c r="A55" s="145" t="s">
        <v>245</v>
      </c>
      <c r="B55" s="195" t="s">
        <v>246</v>
      </c>
      <c r="C55" s="196"/>
      <c r="D55" s="196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39.75" customHeight="1">
      <c r="A56" s="145" t="s">
        <v>247</v>
      </c>
      <c r="B56" s="195" t="s">
        <v>248</v>
      </c>
      <c r="C56" s="196">
        <f>'9'!H80</f>
        <v>340.29699158</v>
      </c>
      <c r="D56" s="196">
        <f>'9'!I80</f>
        <v>399.39699158000002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.75" hidden="1" customHeight="1">
      <c r="A57" s="145" t="s">
        <v>249</v>
      </c>
      <c r="B57" s="195" t="s">
        <v>250</v>
      </c>
      <c r="C57" s="196"/>
      <c r="D57" s="196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75" hidden="1" customHeight="1">
      <c r="A58" s="145" t="s">
        <v>247</v>
      </c>
      <c r="B58" s="195" t="s">
        <v>248</v>
      </c>
      <c r="C58" s="196"/>
      <c r="D58" s="19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75" hidden="1" customHeight="1">
      <c r="A59" s="145" t="s">
        <v>251</v>
      </c>
      <c r="B59" s="195" t="s">
        <v>252</v>
      </c>
      <c r="C59" s="196"/>
      <c r="D59" s="19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5.75" hidden="1" customHeight="1">
      <c r="A60" s="145" t="s">
        <v>253</v>
      </c>
      <c r="B60" s="195" t="s">
        <v>254</v>
      </c>
      <c r="C60" s="196"/>
      <c r="D60" s="19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5.75" hidden="1" customHeight="1">
      <c r="A61" s="145" t="s">
        <v>255</v>
      </c>
      <c r="B61" s="195" t="s">
        <v>256</v>
      </c>
      <c r="C61" s="196"/>
      <c r="D61" s="19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.75" hidden="1" customHeight="1">
      <c r="A62" s="145" t="s">
        <v>257</v>
      </c>
      <c r="B62" s="195" t="s">
        <v>258</v>
      </c>
      <c r="C62" s="196"/>
      <c r="D62" s="196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5.75" hidden="1" customHeight="1">
      <c r="A63" s="145" t="s">
        <v>259</v>
      </c>
      <c r="B63" s="195" t="s">
        <v>260</v>
      </c>
      <c r="C63" s="196"/>
      <c r="D63" s="19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75" hidden="1" customHeight="1">
      <c r="A64" s="145" t="s">
        <v>261</v>
      </c>
      <c r="B64" s="195" t="s">
        <v>262</v>
      </c>
      <c r="C64" s="196"/>
      <c r="D64" s="19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5.75" hidden="1" customHeight="1">
      <c r="A65" s="145" t="s">
        <v>263</v>
      </c>
      <c r="B65" s="195" t="s">
        <v>264</v>
      </c>
      <c r="C65" s="196"/>
      <c r="D65" s="19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5.75" hidden="1" customHeight="1">
      <c r="A66" s="145" t="s">
        <v>265</v>
      </c>
      <c r="B66" s="195" t="s">
        <v>266</v>
      </c>
      <c r="C66" s="196"/>
      <c r="D66" s="19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0.75" customHeight="1">
      <c r="A67" s="145" t="s">
        <v>267</v>
      </c>
      <c r="B67" s="195" t="s">
        <v>268</v>
      </c>
      <c r="C67" s="196"/>
      <c r="D67" s="19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22.5" customHeight="1">
      <c r="A68" s="145" t="s">
        <v>269</v>
      </c>
      <c r="B68" s="195"/>
      <c r="C68" s="196">
        <f>'9'!H92</f>
        <v>157.30500000000004</v>
      </c>
      <c r="D68" s="196">
        <f>'9'!I92</f>
        <v>324.81000000000006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.75" customHeight="1">
      <c r="A69" s="200" t="s">
        <v>270</v>
      </c>
      <c r="B69" s="201"/>
      <c r="C69" s="196">
        <f>C7+C17+C23+C32+C45+C54+C68</f>
        <v>8448.1305208600006</v>
      </c>
      <c r="D69" s="196">
        <f>D7+D17+D23+D32+D45+D54+D68</f>
        <v>8887.7355208600002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5.75" customHeight="1">
      <c r="A70" s="45"/>
      <c r="B70" s="45"/>
      <c r="C70" s="51"/>
      <c r="D70" s="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75" customHeight="1">
      <c r="A71" s="45"/>
      <c r="B71" s="45"/>
      <c r="C71" s="51"/>
      <c r="D71" s="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5.75" customHeight="1">
      <c r="A72" s="45"/>
      <c r="B72" s="45"/>
      <c r="C72" s="51"/>
      <c r="D72" s="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5.75" customHeight="1">
      <c r="A73" s="45"/>
      <c r="B73" s="45"/>
      <c r="C73" s="51"/>
      <c r="D73" s="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5.75" customHeight="1">
      <c r="A74" s="45"/>
      <c r="B74" s="45"/>
      <c r="C74" s="51"/>
      <c r="D74" s="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5.75" customHeight="1">
      <c r="A75" s="45"/>
      <c r="B75" s="45"/>
      <c r="C75" s="51"/>
      <c r="D75" s="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75" customHeight="1">
      <c r="A76" s="45"/>
      <c r="B76" s="45"/>
      <c r="C76" s="51"/>
      <c r="D76" s="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5.75" customHeight="1">
      <c r="A77" s="45"/>
      <c r="B77" s="45"/>
      <c r="C77" s="51"/>
      <c r="D77" s="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75" customHeight="1">
      <c r="A78" s="45"/>
      <c r="B78" s="45"/>
      <c r="C78" s="51"/>
      <c r="D78" s="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75" customHeight="1">
      <c r="A79" s="45"/>
      <c r="B79" s="45"/>
      <c r="C79" s="51"/>
      <c r="D79" s="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5.75" customHeight="1">
      <c r="A80" s="45"/>
      <c r="B80" s="45"/>
      <c r="C80" s="51"/>
      <c r="D80" s="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75" customHeight="1">
      <c r="A81" s="45"/>
      <c r="B81" s="45"/>
      <c r="C81" s="51"/>
      <c r="D81" s="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5.75" customHeight="1">
      <c r="A82" s="45"/>
      <c r="B82" s="45"/>
      <c r="C82" s="51"/>
      <c r="D82" s="1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5.75" customHeight="1">
      <c r="A83" s="45"/>
      <c r="B83" s="45"/>
      <c r="C83" s="51"/>
      <c r="D83" s="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75" customHeight="1">
      <c r="A84" s="45"/>
      <c r="B84" s="45"/>
      <c r="C84" s="51"/>
      <c r="D84" s="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5.75" customHeight="1">
      <c r="A85" s="45"/>
      <c r="B85" s="45"/>
      <c r="C85" s="51"/>
      <c r="D85" s="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.75" customHeight="1">
      <c r="A86" s="45"/>
      <c r="B86" s="45"/>
      <c r="C86" s="51"/>
      <c r="D86" s="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5.75" customHeight="1">
      <c r="A87" s="45"/>
      <c r="B87" s="45"/>
      <c r="C87" s="51"/>
      <c r="D87" s="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.75" customHeight="1">
      <c r="A88" s="45"/>
      <c r="B88" s="45"/>
      <c r="C88" s="51"/>
      <c r="D88" s="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5.75" customHeight="1">
      <c r="A89" s="45"/>
      <c r="B89" s="45"/>
      <c r="C89" s="51"/>
      <c r="D89" s="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5.75" customHeight="1">
      <c r="A90" s="45"/>
      <c r="B90" s="45"/>
      <c r="C90" s="51"/>
      <c r="D90" s="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5.75" customHeight="1">
      <c r="A91" s="45"/>
      <c r="B91" s="45"/>
      <c r="C91" s="51"/>
      <c r="D91" s="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75" customHeight="1">
      <c r="A92" s="45"/>
      <c r="B92" s="45"/>
      <c r="C92" s="51"/>
      <c r="D92" s="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5.75" customHeight="1">
      <c r="A93" s="45"/>
      <c r="B93" s="45"/>
      <c r="C93" s="51"/>
      <c r="D93" s="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5.75" customHeight="1">
      <c r="A94" s="45"/>
      <c r="B94" s="45"/>
      <c r="C94" s="51"/>
      <c r="D94" s="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5.75" customHeight="1">
      <c r="A95" s="45"/>
      <c r="B95" s="45"/>
      <c r="C95" s="51"/>
      <c r="D95" s="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75" customHeight="1">
      <c r="A96" s="45"/>
      <c r="B96" s="45"/>
      <c r="C96" s="51"/>
      <c r="D96" s="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5.75" customHeight="1">
      <c r="A97" s="45"/>
      <c r="B97" s="45"/>
      <c r="C97" s="51"/>
      <c r="D97" s="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5.75" customHeight="1">
      <c r="A98" s="45"/>
      <c r="B98" s="45"/>
      <c r="C98" s="51"/>
      <c r="D98" s="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5.75" customHeight="1">
      <c r="A99" s="45"/>
      <c r="B99" s="45"/>
      <c r="C99" s="51"/>
      <c r="D99" s="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5.75" customHeight="1">
      <c r="A100" s="45"/>
      <c r="B100" s="45"/>
      <c r="C100" s="51"/>
      <c r="D100" s="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.75" customHeight="1">
      <c r="A101" s="45"/>
      <c r="B101" s="45"/>
      <c r="C101" s="51"/>
      <c r="D101" s="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5.75" customHeight="1">
      <c r="A102" s="45"/>
      <c r="B102" s="45"/>
      <c r="C102" s="51"/>
      <c r="D102" s="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5.75" customHeight="1">
      <c r="A103" s="45"/>
      <c r="B103" s="45"/>
      <c r="C103" s="51"/>
      <c r="D103" s="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.75" customHeight="1">
      <c r="A104" s="45"/>
      <c r="B104" s="45"/>
      <c r="C104" s="51"/>
      <c r="D104" s="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5.75" customHeight="1">
      <c r="A105" s="45"/>
      <c r="B105" s="45"/>
      <c r="C105" s="51"/>
      <c r="D105" s="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5.75" customHeight="1">
      <c r="A106" s="45"/>
      <c r="B106" s="45"/>
      <c r="C106" s="51"/>
      <c r="D106" s="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5.75" customHeight="1">
      <c r="A107" s="45"/>
      <c r="B107" s="45"/>
      <c r="C107" s="51"/>
      <c r="D107" s="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5.75" customHeight="1">
      <c r="A108" s="45"/>
      <c r="B108" s="45"/>
      <c r="C108" s="51"/>
      <c r="D108" s="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.75" customHeight="1">
      <c r="A109" s="45"/>
      <c r="B109" s="45"/>
      <c r="C109" s="51"/>
      <c r="D109" s="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.75" customHeight="1">
      <c r="A110" s="45"/>
      <c r="B110" s="45"/>
      <c r="C110" s="51"/>
      <c r="D110" s="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.75" customHeight="1">
      <c r="A111" s="45"/>
      <c r="B111" s="45"/>
      <c r="C111" s="51"/>
      <c r="D111" s="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5.75" customHeight="1">
      <c r="A112" s="45"/>
      <c r="B112" s="45"/>
      <c r="C112" s="51"/>
      <c r="D112" s="1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5.75" customHeight="1">
      <c r="A113" s="45"/>
      <c r="B113" s="45"/>
      <c r="C113" s="51"/>
      <c r="D113" s="1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5.75" customHeight="1">
      <c r="A114" s="45"/>
      <c r="B114" s="45"/>
      <c r="C114" s="51"/>
      <c r="D114" s="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.75" customHeight="1">
      <c r="A115" s="45"/>
      <c r="B115" s="45"/>
      <c r="C115" s="51"/>
      <c r="D115" s="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5.75" customHeight="1">
      <c r="A116" s="45"/>
      <c r="B116" s="45"/>
      <c r="C116" s="51"/>
      <c r="D116" s="1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5.75" customHeight="1">
      <c r="A117" s="45"/>
      <c r="B117" s="45"/>
      <c r="C117" s="51"/>
      <c r="D117" s="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5.75" customHeight="1">
      <c r="A118" s="45"/>
      <c r="B118" s="45"/>
      <c r="C118" s="51"/>
      <c r="D118" s="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5.75" customHeight="1">
      <c r="A119" s="45"/>
      <c r="B119" s="45"/>
      <c r="C119" s="51"/>
      <c r="D119" s="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5.75" customHeight="1">
      <c r="A120" s="45"/>
      <c r="B120" s="45"/>
      <c r="C120" s="51"/>
      <c r="D120" s="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5.75" customHeight="1">
      <c r="A121" s="45"/>
      <c r="B121" s="45"/>
      <c r="C121" s="51"/>
      <c r="D121" s="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5.75" customHeight="1">
      <c r="A122" s="45"/>
      <c r="B122" s="45"/>
      <c r="C122" s="51"/>
      <c r="D122" s="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5.75" customHeight="1">
      <c r="A123" s="45"/>
      <c r="B123" s="45"/>
      <c r="C123" s="51"/>
      <c r="D123" s="1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5.75" customHeight="1">
      <c r="A124" s="45"/>
      <c r="B124" s="45"/>
      <c r="C124" s="51"/>
      <c r="D124" s="1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5.75" customHeight="1">
      <c r="A125" s="45"/>
      <c r="B125" s="45"/>
      <c r="C125" s="51"/>
      <c r="D125" s="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5.75" customHeight="1">
      <c r="A126" s="45"/>
      <c r="B126" s="45"/>
      <c r="C126" s="51"/>
      <c r="D126" s="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5.75" customHeight="1">
      <c r="A127" s="45"/>
      <c r="B127" s="45"/>
      <c r="C127" s="51"/>
      <c r="D127" s="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5.75" customHeight="1">
      <c r="A128" s="45"/>
      <c r="B128" s="45"/>
      <c r="C128" s="51"/>
      <c r="D128" s="1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5.75" customHeight="1">
      <c r="A129" s="45"/>
      <c r="B129" s="45"/>
      <c r="C129" s="51"/>
      <c r="D129" s="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.75" customHeight="1">
      <c r="A130" s="45"/>
      <c r="B130" s="45"/>
      <c r="C130" s="51"/>
      <c r="D130" s="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5.75" customHeight="1">
      <c r="A131" s="45"/>
      <c r="B131" s="45"/>
      <c r="C131" s="51"/>
      <c r="D131" s="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5.75" customHeight="1">
      <c r="A132" s="45"/>
      <c r="B132" s="45"/>
      <c r="C132" s="51"/>
      <c r="D132" s="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5.75" customHeight="1">
      <c r="A133" s="45"/>
      <c r="B133" s="45"/>
      <c r="C133" s="51"/>
      <c r="D133" s="1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5.75" customHeight="1">
      <c r="A134" s="45"/>
      <c r="B134" s="45"/>
      <c r="C134" s="51"/>
      <c r="D134" s="1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.75" customHeight="1">
      <c r="A135" s="45"/>
      <c r="B135" s="45"/>
      <c r="C135" s="51"/>
      <c r="D135" s="1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5.75" customHeight="1">
      <c r="A136" s="45"/>
      <c r="B136" s="45"/>
      <c r="C136" s="51"/>
      <c r="D136" s="1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5.75" customHeight="1">
      <c r="A137" s="45"/>
      <c r="B137" s="45"/>
      <c r="C137" s="51"/>
      <c r="D137" s="1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5.75" customHeight="1">
      <c r="A138" s="45"/>
      <c r="B138" s="45"/>
      <c r="C138" s="51"/>
      <c r="D138" s="1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5.75" customHeight="1">
      <c r="A139" s="45"/>
      <c r="B139" s="45"/>
      <c r="C139" s="51"/>
      <c r="D139" s="1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5.75" customHeight="1">
      <c r="A140" s="45"/>
      <c r="B140" s="45"/>
      <c r="C140" s="51"/>
      <c r="D140" s="1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5.75" customHeight="1">
      <c r="A141" s="45"/>
      <c r="B141" s="45"/>
      <c r="C141" s="51"/>
      <c r="D141" s="1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5.75" customHeight="1">
      <c r="A142" s="45"/>
      <c r="B142" s="45"/>
      <c r="C142" s="51"/>
      <c r="D142" s="1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5.75" customHeight="1">
      <c r="A143" s="45"/>
      <c r="B143" s="45"/>
      <c r="C143" s="51"/>
      <c r="D143" s="1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5.75" customHeight="1">
      <c r="A144" s="45"/>
      <c r="B144" s="45"/>
      <c r="C144" s="51"/>
      <c r="D144" s="1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5.75" customHeight="1">
      <c r="A145" s="45"/>
      <c r="B145" s="45"/>
      <c r="C145" s="51"/>
      <c r="D145" s="1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5.75" customHeight="1">
      <c r="A146" s="45"/>
      <c r="B146" s="45"/>
      <c r="C146" s="51"/>
      <c r="D146" s="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5.75" customHeight="1">
      <c r="A147" s="45"/>
      <c r="B147" s="45"/>
      <c r="C147" s="51"/>
      <c r="D147" s="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5.75" customHeight="1">
      <c r="A148" s="45"/>
      <c r="B148" s="45"/>
      <c r="C148" s="51"/>
      <c r="D148" s="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5.75" customHeight="1">
      <c r="A149" s="45"/>
      <c r="B149" s="45"/>
      <c r="C149" s="51"/>
      <c r="D149" s="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5.75" customHeight="1">
      <c r="A150" s="45"/>
      <c r="B150" s="45"/>
      <c r="C150" s="51"/>
      <c r="D150" s="1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5.75" customHeight="1">
      <c r="A151" s="45"/>
      <c r="B151" s="45"/>
      <c r="C151" s="51"/>
      <c r="D151" s="1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5.75" customHeight="1">
      <c r="A152" s="45"/>
      <c r="B152" s="45"/>
      <c r="C152" s="51"/>
      <c r="D152" s="1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.75" customHeight="1">
      <c r="A153" s="45"/>
      <c r="B153" s="45"/>
      <c r="C153" s="51"/>
      <c r="D153" s="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5.75" customHeight="1">
      <c r="A154" s="45"/>
      <c r="B154" s="45"/>
      <c r="C154" s="51"/>
      <c r="D154" s="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5.75" customHeight="1">
      <c r="A155" s="45"/>
      <c r="B155" s="45"/>
      <c r="C155" s="51"/>
      <c r="D155" s="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5.75" customHeight="1">
      <c r="A156" s="45"/>
      <c r="B156" s="45"/>
      <c r="C156" s="51"/>
      <c r="D156" s="1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5.75" customHeight="1">
      <c r="A157" s="45"/>
      <c r="B157" s="45"/>
      <c r="C157" s="51"/>
      <c r="D157" s="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5.75" customHeight="1">
      <c r="A158" s="45"/>
      <c r="B158" s="45"/>
      <c r="C158" s="51"/>
      <c r="D158" s="1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5.75" customHeight="1">
      <c r="A159" s="45"/>
      <c r="B159" s="45"/>
      <c r="C159" s="51"/>
      <c r="D159" s="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5.75" customHeight="1">
      <c r="A160" s="45"/>
      <c r="B160" s="45"/>
      <c r="C160" s="51"/>
      <c r="D160" s="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75" customHeight="1">
      <c r="A161" s="45"/>
      <c r="B161" s="45"/>
      <c r="C161" s="51"/>
      <c r="D161" s="1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75" customHeight="1">
      <c r="A162" s="45"/>
      <c r="B162" s="45"/>
      <c r="C162" s="51"/>
      <c r="D162" s="1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75" customHeight="1">
      <c r="A163" s="45"/>
      <c r="B163" s="45"/>
      <c r="C163" s="51"/>
      <c r="D163" s="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75" customHeight="1">
      <c r="A164" s="45"/>
      <c r="B164" s="45"/>
      <c r="C164" s="51"/>
      <c r="D164" s="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75" customHeight="1">
      <c r="A165" s="45"/>
      <c r="B165" s="45"/>
      <c r="C165" s="51"/>
      <c r="D165" s="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75" customHeight="1">
      <c r="A166" s="45"/>
      <c r="B166" s="45"/>
      <c r="C166" s="51"/>
      <c r="D166" s="1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75" customHeight="1">
      <c r="A167" s="45"/>
      <c r="B167" s="45"/>
      <c r="C167" s="51"/>
      <c r="D167" s="1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75" customHeight="1">
      <c r="A168" s="45"/>
      <c r="B168" s="45"/>
      <c r="C168" s="51"/>
      <c r="D168" s="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75" customHeight="1">
      <c r="A169" s="45"/>
      <c r="B169" s="45"/>
      <c r="C169" s="51"/>
      <c r="D169" s="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75" customHeight="1">
      <c r="A170" s="45"/>
      <c r="B170" s="45"/>
      <c r="C170" s="51"/>
      <c r="D170" s="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75" customHeight="1">
      <c r="A171" s="45"/>
      <c r="B171" s="45"/>
      <c r="C171" s="51"/>
      <c r="D171" s="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75" customHeight="1">
      <c r="A172" s="45"/>
      <c r="B172" s="45"/>
      <c r="C172" s="51"/>
      <c r="D172" s="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75" customHeight="1">
      <c r="A173" s="45"/>
      <c r="B173" s="45"/>
      <c r="C173" s="51"/>
      <c r="D173" s="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75" customHeight="1">
      <c r="A174" s="45"/>
      <c r="B174" s="45"/>
      <c r="C174" s="51"/>
      <c r="D174" s="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75" customHeight="1">
      <c r="A175" s="45"/>
      <c r="B175" s="45"/>
      <c r="C175" s="51"/>
      <c r="D175" s="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75" customHeight="1">
      <c r="A176" s="45"/>
      <c r="B176" s="45"/>
      <c r="C176" s="51"/>
      <c r="D176" s="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75" customHeight="1">
      <c r="A177" s="45"/>
      <c r="B177" s="45"/>
      <c r="C177" s="51"/>
      <c r="D177" s="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75" customHeight="1">
      <c r="A178" s="45"/>
      <c r="B178" s="45"/>
      <c r="C178" s="51"/>
      <c r="D178" s="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75" customHeight="1">
      <c r="A179" s="45"/>
      <c r="B179" s="45"/>
      <c r="C179" s="51"/>
      <c r="D179" s="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75" customHeight="1">
      <c r="A180" s="45"/>
      <c r="B180" s="45"/>
      <c r="C180" s="51"/>
      <c r="D180" s="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75" customHeight="1">
      <c r="A181" s="45"/>
      <c r="B181" s="45"/>
      <c r="C181" s="51"/>
      <c r="D181" s="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75" customHeight="1">
      <c r="A182" s="45"/>
      <c r="B182" s="45"/>
      <c r="C182" s="51"/>
      <c r="D182" s="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75" customHeight="1">
      <c r="A183" s="45"/>
      <c r="B183" s="45"/>
      <c r="C183" s="51"/>
      <c r="D183" s="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75" customHeight="1">
      <c r="A184" s="45"/>
      <c r="B184" s="45"/>
      <c r="C184" s="51"/>
      <c r="D184" s="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75" customHeight="1">
      <c r="A185" s="45"/>
      <c r="B185" s="45"/>
      <c r="C185" s="51"/>
      <c r="D185" s="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75" customHeight="1">
      <c r="A186" s="45"/>
      <c r="B186" s="45"/>
      <c r="C186" s="51"/>
      <c r="D186" s="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75" customHeight="1">
      <c r="A187" s="45"/>
      <c r="B187" s="45"/>
      <c r="C187" s="51"/>
      <c r="D187" s="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75" customHeight="1">
      <c r="A188" s="45"/>
      <c r="B188" s="45"/>
      <c r="C188" s="51"/>
      <c r="D188" s="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75" customHeight="1">
      <c r="A189" s="45"/>
      <c r="B189" s="45"/>
      <c r="C189" s="51"/>
      <c r="D189" s="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75" customHeight="1">
      <c r="A190" s="45"/>
      <c r="B190" s="45"/>
      <c r="C190" s="51"/>
      <c r="D190" s="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75" customHeight="1">
      <c r="A191" s="45"/>
      <c r="B191" s="45"/>
      <c r="C191" s="51"/>
      <c r="D191" s="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75" customHeight="1">
      <c r="A192" s="45"/>
      <c r="B192" s="45"/>
      <c r="C192" s="51"/>
      <c r="D192" s="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75" customHeight="1">
      <c r="A193" s="45"/>
      <c r="B193" s="45"/>
      <c r="C193" s="51"/>
      <c r="D193" s="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75" customHeight="1">
      <c r="A194" s="45"/>
      <c r="B194" s="45"/>
      <c r="C194" s="51"/>
      <c r="D194" s="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75" customHeight="1">
      <c r="A195" s="45"/>
      <c r="B195" s="45"/>
      <c r="C195" s="51"/>
      <c r="D195" s="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75" customHeight="1">
      <c r="A196" s="45"/>
      <c r="B196" s="45"/>
      <c r="C196" s="51"/>
      <c r="D196" s="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75" customHeight="1">
      <c r="A197" s="45"/>
      <c r="B197" s="45"/>
      <c r="C197" s="51"/>
      <c r="D197" s="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75" customHeight="1">
      <c r="A198" s="45"/>
      <c r="B198" s="45"/>
      <c r="C198" s="51"/>
      <c r="D198" s="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75" customHeight="1">
      <c r="A199" s="45"/>
      <c r="B199" s="45"/>
      <c r="C199" s="51"/>
      <c r="D199" s="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75" customHeight="1">
      <c r="A200" s="45"/>
      <c r="B200" s="45"/>
      <c r="C200" s="51"/>
      <c r="D200" s="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75" customHeight="1">
      <c r="A201" s="45"/>
      <c r="B201" s="45"/>
      <c r="C201" s="51"/>
      <c r="D201" s="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75" customHeight="1">
      <c r="A202" s="45"/>
      <c r="B202" s="45"/>
      <c r="C202" s="51"/>
      <c r="D202" s="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75" customHeight="1">
      <c r="A203" s="45"/>
      <c r="B203" s="45"/>
      <c r="C203" s="51"/>
      <c r="D203" s="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75" customHeight="1">
      <c r="A204" s="45"/>
      <c r="B204" s="45"/>
      <c r="C204" s="51"/>
      <c r="D204" s="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75" customHeight="1">
      <c r="A205" s="45"/>
      <c r="B205" s="45"/>
      <c r="C205" s="51"/>
      <c r="D205" s="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75" customHeight="1">
      <c r="A206" s="45"/>
      <c r="B206" s="45"/>
      <c r="C206" s="51"/>
      <c r="D206" s="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75" customHeight="1">
      <c r="A207" s="45"/>
      <c r="B207" s="45"/>
      <c r="C207" s="51"/>
      <c r="D207" s="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75" customHeight="1">
      <c r="A208" s="45"/>
      <c r="B208" s="45"/>
      <c r="C208" s="51"/>
      <c r="D208" s="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75" customHeight="1">
      <c r="A209" s="45"/>
      <c r="B209" s="45"/>
      <c r="C209" s="51"/>
      <c r="D209" s="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75" customHeight="1">
      <c r="A210" s="45"/>
      <c r="B210" s="45"/>
      <c r="C210" s="51"/>
      <c r="D210" s="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75" customHeight="1">
      <c r="A211" s="45"/>
      <c r="B211" s="45"/>
      <c r="C211" s="51"/>
      <c r="D211" s="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75" customHeight="1">
      <c r="A212" s="45"/>
      <c r="B212" s="45"/>
      <c r="C212" s="51"/>
      <c r="D212" s="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75" customHeight="1">
      <c r="A213" s="45"/>
      <c r="B213" s="45"/>
      <c r="C213" s="51"/>
      <c r="D213" s="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75" customHeight="1">
      <c r="A214" s="45"/>
      <c r="B214" s="45"/>
      <c r="C214" s="51"/>
      <c r="D214" s="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75" customHeight="1">
      <c r="A215" s="45"/>
      <c r="B215" s="45"/>
      <c r="C215" s="51"/>
      <c r="D215" s="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75" customHeight="1">
      <c r="A216" s="45"/>
      <c r="B216" s="45"/>
      <c r="C216" s="51"/>
      <c r="D216" s="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75" customHeight="1">
      <c r="A217" s="45"/>
      <c r="B217" s="45"/>
      <c r="C217" s="51"/>
      <c r="D217" s="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5.75" customHeight="1">
      <c r="A218" s="45"/>
      <c r="B218" s="45"/>
      <c r="C218" s="51"/>
      <c r="D218" s="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.75" customHeight="1">
      <c r="A219" s="45"/>
      <c r="B219" s="45"/>
      <c r="C219" s="51"/>
      <c r="D219" s="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.75" customHeight="1">
      <c r="A220" s="45"/>
      <c r="B220" s="45"/>
      <c r="C220" s="51"/>
      <c r="D220" s="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5.75" customHeight="1">
      <c r="A221" s="45"/>
      <c r="B221" s="45"/>
      <c r="C221" s="51"/>
      <c r="D221" s="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5.75" customHeight="1">
      <c r="A222" s="45"/>
      <c r="B222" s="45"/>
      <c r="C222" s="51"/>
      <c r="D222" s="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5.75" customHeight="1">
      <c r="A223" s="45"/>
      <c r="B223" s="45"/>
      <c r="C223" s="51"/>
      <c r="D223" s="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5.75" customHeight="1">
      <c r="A224" s="45"/>
      <c r="B224" s="45"/>
      <c r="C224" s="51"/>
      <c r="D224" s="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5.75" customHeight="1">
      <c r="A225" s="45"/>
      <c r="B225" s="45"/>
      <c r="C225" s="51"/>
      <c r="D225" s="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5.75" customHeight="1">
      <c r="A226" s="45"/>
      <c r="B226" s="45"/>
      <c r="C226" s="51"/>
      <c r="D226" s="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5.75" customHeight="1">
      <c r="A227" s="45"/>
      <c r="B227" s="45"/>
      <c r="C227" s="51"/>
      <c r="D227" s="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5.75" customHeight="1">
      <c r="A228" s="45"/>
      <c r="B228" s="45"/>
      <c r="C228" s="51"/>
      <c r="D228" s="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5.75" customHeight="1">
      <c r="A229" s="45"/>
      <c r="B229" s="45"/>
      <c r="C229" s="51"/>
      <c r="D229" s="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5.75" customHeight="1">
      <c r="A230" s="45"/>
      <c r="B230" s="45"/>
      <c r="C230" s="51"/>
      <c r="D230" s="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5.75" customHeight="1">
      <c r="A231" s="45"/>
      <c r="B231" s="45"/>
      <c r="C231" s="51"/>
      <c r="D231" s="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5.75" customHeight="1">
      <c r="A232" s="45"/>
      <c r="B232" s="45"/>
      <c r="C232" s="51"/>
      <c r="D232" s="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5.75" customHeight="1">
      <c r="A233" s="45"/>
      <c r="B233" s="45"/>
      <c r="C233" s="51"/>
      <c r="D233" s="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5.75" customHeight="1">
      <c r="A234" s="45"/>
      <c r="B234" s="45"/>
      <c r="C234" s="51"/>
      <c r="D234" s="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5.75" customHeight="1">
      <c r="A235" s="45"/>
      <c r="B235" s="45"/>
      <c r="C235" s="51"/>
      <c r="D235" s="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5.75" customHeight="1">
      <c r="A236" s="45"/>
      <c r="B236" s="45"/>
      <c r="C236" s="51"/>
      <c r="D236" s="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5.75" customHeight="1">
      <c r="A237" s="45"/>
      <c r="B237" s="45"/>
      <c r="C237" s="51"/>
      <c r="D237" s="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5.75" customHeight="1">
      <c r="A238" s="45"/>
      <c r="B238" s="45"/>
      <c r="C238" s="51"/>
      <c r="D238" s="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5.75" customHeight="1">
      <c r="A239" s="45"/>
      <c r="B239" s="45"/>
      <c r="C239" s="51"/>
      <c r="D239" s="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5.75" customHeight="1">
      <c r="A240" s="45"/>
      <c r="B240" s="45"/>
      <c r="C240" s="51"/>
      <c r="D240" s="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5.75" customHeight="1">
      <c r="A241" s="45"/>
      <c r="B241" s="45"/>
      <c r="C241" s="51"/>
      <c r="D241" s="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5.75" customHeight="1">
      <c r="A242" s="45"/>
      <c r="B242" s="45"/>
      <c r="C242" s="51"/>
      <c r="D242" s="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5.75" customHeight="1">
      <c r="A243" s="45"/>
      <c r="B243" s="45"/>
      <c r="C243" s="51"/>
      <c r="D243" s="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5.75" customHeight="1">
      <c r="A244" s="45"/>
      <c r="B244" s="45"/>
      <c r="C244" s="51"/>
      <c r="D244" s="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5.75" customHeight="1">
      <c r="A245" s="45"/>
      <c r="B245" s="45"/>
      <c r="C245" s="51"/>
      <c r="D245" s="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5.75" customHeight="1">
      <c r="A246" s="45"/>
      <c r="B246" s="45"/>
      <c r="C246" s="51"/>
      <c r="D246" s="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5.75" customHeight="1">
      <c r="A247" s="45"/>
      <c r="B247" s="45"/>
      <c r="C247" s="51"/>
      <c r="D247" s="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5.75" customHeight="1">
      <c r="A248" s="45"/>
      <c r="B248" s="45"/>
      <c r="C248" s="51"/>
      <c r="D248" s="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5.75" customHeight="1">
      <c r="A249" s="45"/>
      <c r="B249" s="45"/>
      <c r="C249" s="51"/>
      <c r="D249" s="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5.75" customHeight="1">
      <c r="A250" s="45"/>
      <c r="B250" s="45"/>
      <c r="C250" s="51"/>
      <c r="D250" s="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5.75" customHeight="1">
      <c r="A251" s="45"/>
      <c r="B251" s="45"/>
      <c r="C251" s="51"/>
      <c r="D251" s="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5.75" customHeight="1">
      <c r="A252" s="45"/>
      <c r="B252" s="45"/>
      <c r="C252" s="51"/>
      <c r="D252" s="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5.75" customHeight="1">
      <c r="A253" s="45"/>
      <c r="B253" s="45"/>
      <c r="C253" s="51"/>
      <c r="D253" s="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5.75" customHeight="1">
      <c r="A254" s="45"/>
      <c r="B254" s="45"/>
      <c r="C254" s="51"/>
      <c r="D254" s="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5.75" customHeight="1">
      <c r="A255" s="45"/>
      <c r="B255" s="45"/>
      <c r="C255" s="51"/>
      <c r="D255" s="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5.75" customHeight="1">
      <c r="A256" s="45"/>
      <c r="B256" s="45"/>
      <c r="C256" s="51"/>
      <c r="D256" s="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5.75" customHeight="1">
      <c r="A257" s="45"/>
      <c r="B257" s="45"/>
      <c r="C257" s="51"/>
      <c r="D257" s="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5.75" customHeight="1">
      <c r="A258" s="45"/>
      <c r="B258" s="45"/>
      <c r="C258" s="51"/>
      <c r="D258" s="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5.75" customHeight="1">
      <c r="A259" s="45"/>
      <c r="B259" s="45"/>
      <c r="C259" s="51"/>
      <c r="D259" s="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5.75" customHeight="1">
      <c r="A260" s="45"/>
      <c r="B260" s="45"/>
      <c r="C260" s="51"/>
      <c r="D260" s="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5.75" customHeight="1">
      <c r="A261" s="45"/>
      <c r="B261" s="45"/>
      <c r="C261" s="51"/>
      <c r="D261" s="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5.75" customHeight="1">
      <c r="A262" s="45"/>
      <c r="B262" s="45"/>
      <c r="C262" s="51"/>
      <c r="D262" s="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5.75" customHeight="1">
      <c r="A263" s="45"/>
      <c r="B263" s="45"/>
      <c r="C263" s="51"/>
      <c r="D263" s="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5.75" customHeight="1">
      <c r="A264" s="45"/>
      <c r="B264" s="45"/>
      <c r="C264" s="51"/>
      <c r="D264" s="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5.75" customHeight="1">
      <c r="A265" s="45"/>
      <c r="B265" s="45"/>
      <c r="C265" s="51"/>
      <c r="D265" s="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5.75" customHeight="1">
      <c r="A266" s="45"/>
      <c r="B266" s="45"/>
      <c r="C266" s="51"/>
      <c r="D266" s="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5.75" customHeight="1">
      <c r="A267" s="45"/>
      <c r="B267" s="45"/>
      <c r="C267" s="51"/>
      <c r="D267" s="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5.75" customHeight="1">
      <c r="A268" s="45"/>
      <c r="B268" s="45"/>
      <c r="C268" s="51"/>
      <c r="D268" s="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5.75" customHeight="1">
      <c r="A269" s="45"/>
      <c r="B269" s="45"/>
      <c r="C269" s="51"/>
      <c r="D269" s="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5.75" customHeight="1"/>
    <row r="271" spans="1:24" ht="15.75" customHeight="1"/>
    <row r="272" spans="1:2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1:D1"/>
    <mergeCell ref="A3:D3"/>
    <mergeCell ref="C4:D4"/>
  </mergeCells>
  <pageMargins left="0.70866141732283472" right="0.39370078740157483" top="0.74803149606299213" bottom="0.78740157480314965" header="0" footer="0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17"/>
  <sheetViews>
    <sheetView topLeftCell="A29" workbookViewId="0">
      <selection activeCell="B31" sqref="B31"/>
    </sheetView>
  </sheetViews>
  <sheetFormatPr defaultColWidth="14.42578125" defaultRowHeight="15" customHeight="1"/>
  <cols>
    <col min="1" max="1" width="5.28515625" customWidth="1"/>
    <col min="2" max="2" width="67.140625" customWidth="1"/>
    <col min="3" max="3" width="10.5703125" customWidth="1"/>
    <col min="4" max="5" width="6.5703125" customWidth="1"/>
    <col min="6" max="6" width="18" customWidth="1"/>
    <col min="7" max="7" width="10.28515625" customWidth="1"/>
    <col min="8" max="8" width="12.140625" customWidth="1"/>
  </cols>
  <sheetData>
    <row r="1" spans="1:8" ht="87.75" customHeight="1">
      <c r="A1" s="52"/>
      <c r="B1" s="271"/>
      <c r="C1" s="246"/>
      <c r="D1" s="246"/>
      <c r="E1" s="54"/>
      <c r="F1" s="272" t="s">
        <v>429</v>
      </c>
      <c r="G1" s="246"/>
      <c r="H1" s="246"/>
    </row>
    <row r="2" spans="1:8" ht="42" hidden="1" customHeight="1">
      <c r="A2" s="52"/>
      <c r="B2" s="55"/>
      <c r="C2" s="55"/>
      <c r="D2" s="54"/>
      <c r="E2" s="54"/>
      <c r="F2" s="54"/>
      <c r="G2" s="53"/>
      <c r="H2" s="53"/>
    </row>
    <row r="3" spans="1:8" ht="36.75" customHeight="1">
      <c r="A3" s="253" t="s">
        <v>430</v>
      </c>
      <c r="B3" s="246"/>
      <c r="C3" s="246"/>
      <c r="D3" s="246"/>
      <c r="E3" s="246"/>
      <c r="F3" s="246"/>
      <c r="G3" s="246"/>
      <c r="H3" s="246"/>
    </row>
    <row r="4" spans="1:8" ht="42" hidden="1" customHeight="1">
      <c r="A4" s="56"/>
      <c r="B4" s="56"/>
      <c r="C4" s="56"/>
      <c r="D4" s="56"/>
      <c r="E4" s="56"/>
      <c r="F4" s="57"/>
      <c r="G4" s="269" t="s">
        <v>271</v>
      </c>
      <c r="H4" s="246"/>
    </row>
    <row r="5" spans="1:8" ht="21.75" customHeight="1">
      <c r="A5" s="56"/>
      <c r="B5" s="56"/>
      <c r="C5" s="56"/>
      <c r="D5" s="56"/>
      <c r="E5" s="56"/>
      <c r="F5" s="57"/>
      <c r="G5" s="57"/>
      <c r="H5" s="57" t="s">
        <v>271</v>
      </c>
    </row>
    <row r="6" spans="1:8" ht="60" customHeight="1">
      <c r="A6" s="9" t="s">
        <v>272</v>
      </c>
      <c r="B6" s="9" t="s">
        <v>273</v>
      </c>
      <c r="C6" s="31" t="s">
        <v>274</v>
      </c>
      <c r="D6" s="34" t="s">
        <v>275</v>
      </c>
      <c r="E6" s="34" t="s">
        <v>276</v>
      </c>
      <c r="F6" s="34" t="s">
        <v>277</v>
      </c>
      <c r="G6" s="34" t="s">
        <v>278</v>
      </c>
      <c r="H6" s="9" t="s">
        <v>279</v>
      </c>
    </row>
    <row r="7" spans="1:8" ht="17.25" customHeight="1">
      <c r="A7" s="9">
        <v>1</v>
      </c>
      <c r="B7" s="9">
        <v>2</v>
      </c>
      <c r="C7" s="9">
        <v>3</v>
      </c>
      <c r="D7" s="31" t="s">
        <v>280</v>
      </c>
      <c r="E7" s="31" t="s">
        <v>281</v>
      </c>
      <c r="F7" s="31" t="s">
        <v>282</v>
      </c>
      <c r="G7" s="31" t="s">
        <v>283</v>
      </c>
      <c r="H7" s="9">
        <v>8</v>
      </c>
    </row>
    <row r="8" spans="1:8" ht="21" customHeight="1">
      <c r="A8" s="9"/>
      <c r="B8" s="37" t="s">
        <v>284</v>
      </c>
      <c r="C8" s="58">
        <v>801</v>
      </c>
      <c r="D8" s="31"/>
      <c r="E8" s="31"/>
      <c r="F8" s="31"/>
      <c r="G8" s="31"/>
      <c r="H8" s="9"/>
    </row>
    <row r="9" spans="1:8" ht="24.75" customHeight="1">
      <c r="A9" s="59">
        <v>1</v>
      </c>
      <c r="B9" s="60" t="s">
        <v>285</v>
      </c>
      <c r="C9" s="61">
        <v>801</v>
      </c>
      <c r="D9" s="62" t="s">
        <v>286</v>
      </c>
      <c r="E9" s="62"/>
      <c r="F9" s="62"/>
      <c r="G9" s="60"/>
      <c r="H9" s="63">
        <f>H10+H15+H35+H38+H32+H29</f>
        <v>4990.3</v>
      </c>
    </row>
    <row r="10" spans="1:8" ht="42" customHeight="1">
      <c r="A10" s="64" t="s">
        <v>287</v>
      </c>
      <c r="B10" s="65" t="s">
        <v>288</v>
      </c>
      <c r="C10" s="66">
        <v>801</v>
      </c>
      <c r="D10" s="64" t="s">
        <v>286</v>
      </c>
      <c r="E10" s="129" t="s">
        <v>290</v>
      </c>
      <c r="F10" s="64"/>
      <c r="G10" s="64"/>
      <c r="H10" s="67">
        <f t="shared" ref="H10:H11" si="0">H11</f>
        <v>773.09999999999991</v>
      </c>
    </row>
    <row r="11" spans="1:8" ht="48.75" customHeight="1">
      <c r="A11" s="68"/>
      <c r="B11" s="69" t="s">
        <v>289</v>
      </c>
      <c r="C11" s="58">
        <v>801</v>
      </c>
      <c r="D11" s="31" t="s">
        <v>286</v>
      </c>
      <c r="E11" s="31" t="s">
        <v>290</v>
      </c>
      <c r="F11" s="31" t="s">
        <v>291</v>
      </c>
      <c r="G11" s="31"/>
      <c r="H11" s="70">
        <f t="shared" si="0"/>
        <v>773.09999999999991</v>
      </c>
    </row>
    <row r="12" spans="1:8" ht="23.25" customHeight="1">
      <c r="A12" s="68"/>
      <c r="B12" s="71" t="s">
        <v>478</v>
      </c>
      <c r="C12" s="58">
        <v>801</v>
      </c>
      <c r="D12" s="31" t="s">
        <v>286</v>
      </c>
      <c r="E12" s="31" t="s">
        <v>290</v>
      </c>
      <c r="F12" s="31" t="s">
        <v>291</v>
      </c>
      <c r="G12" s="31"/>
      <c r="H12" s="70">
        <f>H13+H14</f>
        <v>773.09999999999991</v>
      </c>
    </row>
    <row r="13" spans="1:8" ht="21.75" customHeight="1">
      <c r="A13" s="68"/>
      <c r="B13" s="71" t="s">
        <v>292</v>
      </c>
      <c r="C13" s="58">
        <v>801</v>
      </c>
      <c r="D13" s="31" t="s">
        <v>286</v>
      </c>
      <c r="E13" s="31" t="s">
        <v>290</v>
      </c>
      <c r="F13" s="31" t="s">
        <v>291</v>
      </c>
      <c r="G13" s="31" t="s">
        <v>293</v>
      </c>
      <c r="H13" s="70">
        <v>593.79999999999995</v>
      </c>
    </row>
    <row r="14" spans="1:8" ht="57.75" customHeight="1">
      <c r="A14" s="68"/>
      <c r="B14" s="71" t="s">
        <v>294</v>
      </c>
      <c r="C14" s="58">
        <v>801</v>
      </c>
      <c r="D14" s="31" t="s">
        <v>286</v>
      </c>
      <c r="E14" s="31" t="s">
        <v>290</v>
      </c>
      <c r="F14" s="31" t="s">
        <v>291</v>
      </c>
      <c r="G14" s="31" t="s">
        <v>295</v>
      </c>
      <c r="H14" s="70">
        <v>179.3</v>
      </c>
    </row>
    <row r="15" spans="1:8" ht="81" customHeight="1">
      <c r="A15" s="64" t="s">
        <v>296</v>
      </c>
      <c r="B15" s="65" t="s">
        <v>297</v>
      </c>
      <c r="C15" s="66">
        <v>801</v>
      </c>
      <c r="D15" s="72" t="s">
        <v>286</v>
      </c>
      <c r="E15" s="130" t="s">
        <v>299</v>
      </c>
      <c r="F15" s="64"/>
      <c r="G15" s="64"/>
      <c r="H15" s="67">
        <f t="shared" ref="H15:H16" si="1">H16</f>
        <v>2748.6</v>
      </c>
    </row>
    <row r="16" spans="1:8" ht="54.75" customHeight="1">
      <c r="A16" s="68"/>
      <c r="B16" s="69" t="s">
        <v>298</v>
      </c>
      <c r="C16" s="58">
        <v>801</v>
      </c>
      <c r="D16" s="31" t="s">
        <v>286</v>
      </c>
      <c r="E16" s="31" t="s">
        <v>299</v>
      </c>
      <c r="F16" s="31" t="s">
        <v>481</v>
      </c>
      <c r="G16" s="31" t="s">
        <v>117</v>
      </c>
      <c r="H16" s="70">
        <f t="shared" si="1"/>
        <v>2748.6</v>
      </c>
    </row>
    <row r="17" spans="1:9" ht="36.75" customHeight="1">
      <c r="A17" s="68"/>
      <c r="B17" s="71" t="s">
        <v>300</v>
      </c>
      <c r="C17" s="58">
        <v>801</v>
      </c>
      <c r="D17" s="31" t="s">
        <v>286</v>
      </c>
      <c r="E17" s="31" t="s">
        <v>299</v>
      </c>
      <c r="F17" s="31" t="s">
        <v>305</v>
      </c>
      <c r="G17" s="31" t="s">
        <v>453</v>
      </c>
      <c r="H17" s="70">
        <f>H18+H24+H25+H26+H27+H28</f>
        <v>2748.6</v>
      </c>
    </row>
    <row r="18" spans="1:9" ht="36.75" customHeight="1">
      <c r="A18" s="68"/>
      <c r="B18" s="71" t="s">
        <v>301</v>
      </c>
      <c r="C18" s="58">
        <v>801</v>
      </c>
      <c r="D18" s="31" t="s">
        <v>286</v>
      </c>
      <c r="E18" s="31" t="s">
        <v>299</v>
      </c>
      <c r="F18" s="31" t="s">
        <v>302</v>
      </c>
      <c r="G18" s="31" t="s">
        <v>476</v>
      </c>
      <c r="H18" s="70">
        <f>H19+H20+H22+H23</f>
        <v>2132.4</v>
      </c>
    </row>
    <row r="19" spans="1:9" ht="36" customHeight="1">
      <c r="A19" s="68"/>
      <c r="B19" s="71" t="s">
        <v>292</v>
      </c>
      <c r="C19" s="58">
        <v>801</v>
      </c>
      <c r="D19" s="31" t="s">
        <v>286</v>
      </c>
      <c r="E19" s="31" t="s">
        <v>299</v>
      </c>
      <c r="F19" s="31" t="s">
        <v>302</v>
      </c>
      <c r="G19" s="31" t="s">
        <v>293</v>
      </c>
      <c r="H19" s="70">
        <v>1517.1</v>
      </c>
    </row>
    <row r="20" spans="1:9" ht="54.75" customHeight="1">
      <c r="A20" s="68"/>
      <c r="B20" s="71" t="s">
        <v>294</v>
      </c>
      <c r="C20" s="58">
        <v>801</v>
      </c>
      <c r="D20" s="31" t="s">
        <v>286</v>
      </c>
      <c r="E20" s="31" t="s">
        <v>299</v>
      </c>
      <c r="F20" s="31" t="s">
        <v>302</v>
      </c>
      <c r="G20" s="31" t="s">
        <v>295</v>
      </c>
      <c r="H20" s="70">
        <v>458.2</v>
      </c>
    </row>
    <row r="21" spans="1:9" ht="76.5" customHeight="1">
      <c r="A21" s="68"/>
      <c r="B21" s="119" t="s">
        <v>449</v>
      </c>
      <c r="C21" s="58">
        <v>801</v>
      </c>
      <c r="D21" s="31" t="s">
        <v>286</v>
      </c>
      <c r="E21" s="31" t="s">
        <v>299</v>
      </c>
      <c r="F21" s="31" t="s">
        <v>303</v>
      </c>
      <c r="G21" s="31"/>
      <c r="H21" s="70">
        <f>H22+H23</f>
        <v>157.1</v>
      </c>
    </row>
    <row r="22" spans="1:9" ht="42.75" customHeight="1">
      <c r="A22" s="68"/>
      <c r="B22" s="71" t="s">
        <v>292</v>
      </c>
      <c r="C22" s="58">
        <v>801</v>
      </c>
      <c r="D22" s="31" t="s">
        <v>286</v>
      </c>
      <c r="E22" s="31" t="s">
        <v>299</v>
      </c>
      <c r="F22" s="31" t="s">
        <v>303</v>
      </c>
      <c r="G22" s="31" t="s">
        <v>293</v>
      </c>
      <c r="H22" s="70">
        <v>120.7</v>
      </c>
      <c r="I22" s="132"/>
    </row>
    <row r="23" spans="1:9" ht="54.75" customHeight="1">
      <c r="A23" s="68"/>
      <c r="B23" s="71" t="s">
        <v>294</v>
      </c>
      <c r="C23" s="58">
        <v>801</v>
      </c>
      <c r="D23" s="31" t="s">
        <v>286</v>
      </c>
      <c r="E23" s="31" t="s">
        <v>299</v>
      </c>
      <c r="F23" s="31" t="s">
        <v>303</v>
      </c>
      <c r="G23" s="31" t="s">
        <v>295</v>
      </c>
      <c r="H23" s="70">
        <v>36.4</v>
      </c>
    </row>
    <row r="24" spans="1:9" ht="36" customHeight="1">
      <c r="A24" s="68"/>
      <c r="B24" s="71" t="s">
        <v>304</v>
      </c>
      <c r="C24" s="58">
        <v>801</v>
      </c>
      <c r="D24" s="31" t="s">
        <v>286</v>
      </c>
      <c r="E24" s="31" t="s">
        <v>299</v>
      </c>
      <c r="F24" s="31" t="s">
        <v>305</v>
      </c>
      <c r="G24" s="31" t="s">
        <v>306</v>
      </c>
      <c r="H24" s="70">
        <v>234.2</v>
      </c>
    </row>
    <row r="25" spans="1:9" ht="19.5" customHeight="1">
      <c r="A25" s="68"/>
      <c r="B25" s="71" t="s">
        <v>307</v>
      </c>
      <c r="C25" s="58">
        <v>801</v>
      </c>
      <c r="D25" s="31" t="s">
        <v>286</v>
      </c>
      <c r="E25" s="31" t="s">
        <v>299</v>
      </c>
      <c r="F25" s="31" t="s">
        <v>305</v>
      </c>
      <c r="G25" s="31" t="s">
        <v>308</v>
      </c>
      <c r="H25" s="70">
        <v>247</v>
      </c>
    </row>
    <row r="26" spans="1:9" ht="19.5" customHeight="1">
      <c r="A26" s="68"/>
      <c r="B26" s="71" t="s">
        <v>309</v>
      </c>
      <c r="C26" s="58">
        <v>801</v>
      </c>
      <c r="D26" s="31" t="s">
        <v>286</v>
      </c>
      <c r="E26" s="31" t="s">
        <v>299</v>
      </c>
      <c r="F26" s="31" t="s">
        <v>305</v>
      </c>
      <c r="G26" s="31" t="s">
        <v>310</v>
      </c>
      <c r="H26" s="70">
        <v>111</v>
      </c>
    </row>
    <row r="27" spans="1:9" ht="21" customHeight="1">
      <c r="A27" s="68"/>
      <c r="B27" s="71" t="s">
        <v>311</v>
      </c>
      <c r="C27" s="58">
        <v>801</v>
      </c>
      <c r="D27" s="31" t="s">
        <v>286</v>
      </c>
      <c r="E27" s="31" t="s">
        <v>299</v>
      </c>
      <c r="F27" s="31" t="s">
        <v>305</v>
      </c>
      <c r="G27" s="31" t="s">
        <v>312</v>
      </c>
      <c r="H27" s="70">
        <v>10</v>
      </c>
    </row>
    <row r="28" spans="1:9" ht="17.25" customHeight="1">
      <c r="A28" s="68"/>
      <c r="B28" s="71" t="s">
        <v>311</v>
      </c>
      <c r="C28" s="58">
        <v>801</v>
      </c>
      <c r="D28" s="31" t="s">
        <v>286</v>
      </c>
      <c r="E28" s="31" t="s">
        <v>299</v>
      </c>
      <c r="F28" s="31" t="s">
        <v>305</v>
      </c>
      <c r="G28" s="31" t="s">
        <v>313</v>
      </c>
      <c r="H28" s="70">
        <v>14</v>
      </c>
    </row>
    <row r="29" spans="1:9" s="234" customFormat="1" ht="66" customHeight="1">
      <c r="A29" s="156" t="s">
        <v>392</v>
      </c>
      <c r="B29" s="237" t="s">
        <v>162</v>
      </c>
      <c r="C29" s="158">
        <v>801</v>
      </c>
      <c r="D29" s="238" t="s">
        <v>286</v>
      </c>
      <c r="E29" s="238" t="s">
        <v>338</v>
      </c>
      <c r="F29" s="159"/>
      <c r="G29" s="159"/>
      <c r="H29" s="160">
        <f>H31</f>
        <v>1</v>
      </c>
    </row>
    <row r="30" spans="1:9" s="234" customFormat="1" ht="51.75" customHeight="1">
      <c r="A30" s="68"/>
      <c r="B30" s="235" t="s">
        <v>298</v>
      </c>
      <c r="C30" s="58">
        <v>801</v>
      </c>
      <c r="D30" s="50" t="s">
        <v>286</v>
      </c>
      <c r="E30" s="50" t="s">
        <v>338</v>
      </c>
      <c r="F30" s="50" t="s">
        <v>305</v>
      </c>
      <c r="G30" s="50" t="s">
        <v>488</v>
      </c>
      <c r="H30" s="239">
        <f>H31</f>
        <v>1</v>
      </c>
    </row>
    <row r="31" spans="1:9" s="234" customFormat="1" ht="78.75" customHeight="1">
      <c r="A31" s="68"/>
      <c r="B31" s="78" t="s">
        <v>490</v>
      </c>
      <c r="C31" s="58">
        <v>801</v>
      </c>
      <c r="D31" s="50" t="s">
        <v>286</v>
      </c>
      <c r="E31" s="50" t="s">
        <v>338</v>
      </c>
      <c r="F31" s="50" t="s">
        <v>489</v>
      </c>
      <c r="G31" s="50" t="s">
        <v>371</v>
      </c>
      <c r="H31" s="239">
        <v>1</v>
      </c>
    </row>
    <row r="32" spans="1:9" s="133" customFormat="1" ht="17.25" customHeight="1">
      <c r="A32" s="156" t="s">
        <v>314</v>
      </c>
      <c r="B32" s="157" t="s">
        <v>480</v>
      </c>
      <c r="C32" s="158">
        <v>801</v>
      </c>
      <c r="D32" s="159" t="s">
        <v>286</v>
      </c>
      <c r="E32" s="159" t="s">
        <v>464</v>
      </c>
      <c r="F32" s="159"/>
      <c r="G32" s="159"/>
      <c r="H32" s="160">
        <v>621.79999999999995</v>
      </c>
    </row>
    <row r="33" spans="1:8" s="180" customFormat="1" ht="43.5" customHeight="1">
      <c r="A33" s="229"/>
      <c r="B33" s="232" t="s">
        <v>479</v>
      </c>
      <c r="C33" s="58">
        <v>801</v>
      </c>
      <c r="D33" s="31" t="s">
        <v>286</v>
      </c>
      <c r="E33" s="31" t="s">
        <v>464</v>
      </c>
      <c r="F33" s="31" t="s">
        <v>466</v>
      </c>
      <c r="G33" s="230"/>
      <c r="H33" s="231"/>
    </row>
    <row r="34" spans="1:8" s="133" customFormat="1" ht="17.25" customHeight="1">
      <c r="A34" s="68"/>
      <c r="B34" s="155" t="s">
        <v>465</v>
      </c>
      <c r="C34" s="58">
        <v>801</v>
      </c>
      <c r="D34" s="31" t="s">
        <v>286</v>
      </c>
      <c r="E34" s="31" t="s">
        <v>464</v>
      </c>
      <c r="F34" s="31" t="s">
        <v>466</v>
      </c>
      <c r="G34" s="31" t="s">
        <v>467</v>
      </c>
      <c r="H34" s="70">
        <v>621.79999999999995</v>
      </c>
    </row>
    <row r="35" spans="1:8" ht="21.75" customHeight="1">
      <c r="A35" s="64" t="s">
        <v>486</v>
      </c>
      <c r="B35" s="65" t="s">
        <v>167</v>
      </c>
      <c r="C35" s="66">
        <v>801</v>
      </c>
      <c r="D35" s="64" t="s">
        <v>286</v>
      </c>
      <c r="E35" s="129" t="s">
        <v>316</v>
      </c>
      <c r="F35" s="64"/>
      <c r="G35" s="64"/>
      <c r="H35" s="67">
        <f t="shared" ref="H35:H36" si="2">H36</f>
        <v>25</v>
      </c>
    </row>
    <row r="36" spans="1:8" ht="19.5" customHeight="1">
      <c r="A36" s="73"/>
      <c r="B36" s="71" t="s">
        <v>315</v>
      </c>
      <c r="C36" s="58">
        <v>801</v>
      </c>
      <c r="D36" s="31" t="s">
        <v>286</v>
      </c>
      <c r="E36" s="31" t="s">
        <v>316</v>
      </c>
      <c r="F36" s="31" t="s">
        <v>317</v>
      </c>
      <c r="G36" s="31"/>
      <c r="H36" s="70">
        <f t="shared" si="2"/>
        <v>25</v>
      </c>
    </row>
    <row r="37" spans="1:8" ht="23.25" customHeight="1">
      <c r="A37" s="68"/>
      <c r="B37" s="71" t="s">
        <v>318</v>
      </c>
      <c r="C37" s="58">
        <v>801</v>
      </c>
      <c r="D37" s="31" t="s">
        <v>286</v>
      </c>
      <c r="E37" s="31" t="s">
        <v>316</v>
      </c>
      <c r="F37" s="31" t="s">
        <v>317</v>
      </c>
      <c r="G37" s="31" t="s">
        <v>319</v>
      </c>
      <c r="H37" s="70">
        <v>25</v>
      </c>
    </row>
    <row r="38" spans="1:8" ht="21.75" customHeight="1">
      <c r="A38" s="74" t="s">
        <v>320</v>
      </c>
      <c r="B38" s="75" t="s">
        <v>169</v>
      </c>
      <c r="C38" s="66">
        <v>801</v>
      </c>
      <c r="D38" s="76" t="s">
        <v>286</v>
      </c>
      <c r="E38" s="122" t="s">
        <v>322</v>
      </c>
      <c r="F38" s="76"/>
      <c r="G38" s="76"/>
      <c r="H38" s="67">
        <f>H39</f>
        <v>820.8</v>
      </c>
    </row>
    <row r="39" spans="1:8" ht="24.75" customHeight="1">
      <c r="A39" s="68"/>
      <c r="B39" s="77" t="s">
        <v>321</v>
      </c>
      <c r="C39" s="58">
        <v>801</v>
      </c>
      <c r="D39" s="31" t="s">
        <v>286</v>
      </c>
      <c r="E39" s="31" t="s">
        <v>322</v>
      </c>
      <c r="F39" s="34"/>
      <c r="G39" s="31"/>
      <c r="H39" s="70">
        <f>H40</f>
        <v>820.8</v>
      </c>
    </row>
    <row r="40" spans="1:8" ht="54.75" customHeight="1">
      <c r="A40" s="68"/>
      <c r="B40" s="78" t="s">
        <v>323</v>
      </c>
      <c r="C40" s="58">
        <v>801</v>
      </c>
      <c r="D40" s="31" t="s">
        <v>286</v>
      </c>
      <c r="E40" s="31" t="s">
        <v>322</v>
      </c>
      <c r="F40" s="34" t="s">
        <v>324</v>
      </c>
      <c r="G40" s="31" t="s">
        <v>325</v>
      </c>
      <c r="H40" s="70">
        <v>820.8</v>
      </c>
    </row>
    <row r="41" spans="1:8" s="163" customFormat="1" ht="54.75" customHeight="1">
      <c r="A41" s="68"/>
      <c r="B41" s="69" t="s">
        <v>289</v>
      </c>
      <c r="C41" s="58">
        <v>801</v>
      </c>
      <c r="D41" s="31" t="s">
        <v>286</v>
      </c>
      <c r="E41" s="31" t="s">
        <v>322</v>
      </c>
      <c r="F41" s="34"/>
      <c r="G41" s="31"/>
      <c r="H41" s="70">
        <f>H42</f>
        <v>35</v>
      </c>
    </row>
    <row r="42" spans="1:8" s="163" customFormat="1" ht="54.75" customHeight="1">
      <c r="A42" s="68"/>
      <c r="B42" s="78" t="s">
        <v>473</v>
      </c>
      <c r="C42" s="58">
        <v>801</v>
      </c>
      <c r="D42" s="31" t="s">
        <v>286</v>
      </c>
      <c r="E42" s="31" t="s">
        <v>322</v>
      </c>
      <c r="F42" s="34" t="s">
        <v>474</v>
      </c>
      <c r="G42" s="31" t="s">
        <v>475</v>
      </c>
      <c r="H42" s="70">
        <v>35</v>
      </c>
    </row>
    <row r="43" spans="1:8" s="163" customFormat="1" ht="33" customHeight="1">
      <c r="A43" s="68"/>
      <c r="B43" s="71" t="s">
        <v>307</v>
      </c>
      <c r="C43" s="58">
        <v>801</v>
      </c>
      <c r="D43" s="31" t="s">
        <v>286</v>
      </c>
      <c r="E43" s="31" t="s">
        <v>322</v>
      </c>
      <c r="F43" s="34" t="s">
        <v>474</v>
      </c>
      <c r="G43" s="31" t="s">
        <v>308</v>
      </c>
      <c r="H43" s="70">
        <v>35</v>
      </c>
    </row>
    <row r="44" spans="1:8" ht="34.5" customHeight="1">
      <c r="A44" s="64" t="s">
        <v>326</v>
      </c>
      <c r="B44" s="65" t="s">
        <v>327</v>
      </c>
      <c r="C44" s="66">
        <v>801</v>
      </c>
      <c r="D44" s="64" t="s">
        <v>328</v>
      </c>
      <c r="E44" s="64"/>
      <c r="F44" s="64"/>
      <c r="G44" s="64"/>
      <c r="H44" s="67">
        <f t="shared" ref="H44:H47" si="3">H45</f>
        <v>12</v>
      </c>
    </row>
    <row r="45" spans="1:8" ht="30.75" customHeight="1">
      <c r="A45" s="73" t="s">
        <v>329</v>
      </c>
      <c r="B45" s="79" t="s">
        <v>330</v>
      </c>
      <c r="C45" s="58">
        <v>801</v>
      </c>
      <c r="D45" s="31" t="s">
        <v>328</v>
      </c>
      <c r="E45" s="121" t="s">
        <v>455</v>
      </c>
      <c r="F45" s="31" t="s">
        <v>344</v>
      </c>
      <c r="G45" s="31"/>
      <c r="H45" s="70">
        <f t="shared" si="3"/>
        <v>12</v>
      </c>
    </row>
    <row r="46" spans="1:8" ht="97.5" customHeight="1">
      <c r="A46" s="73"/>
      <c r="B46" s="119" t="s">
        <v>447</v>
      </c>
      <c r="C46" s="58">
        <v>801</v>
      </c>
      <c r="D46" s="31" t="s">
        <v>328</v>
      </c>
      <c r="E46" s="121" t="s">
        <v>455</v>
      </c>
      <c r="F46" s="31" t="s">
        <v>333</v>
      </c>
      <c r="G46" s="31"/>
      <c r="H46" s="70">
        <f t="shared" si="3"/>
        <v>12</v>
      </c>
    </row>
    <row r="47" spans="1:8" ht="75" customHeight="1">
      <c r="A47" s="73"/>
      <c r="B47" s="119" t="s">
        <v>448</v>
      </c>
      <c r="C47" s="58">
        <v>801</v>
      </c>
      <c r="D47" s="31" t="s">
        <v>328</v>
      </c>
      <c r="E47" s="121" t="s">
        <v>455</v>
      </c>
      <c r="F47" s="31" t="s">
        <v>334</v>
      </c>
      <c r="G47" s="31"/>
      <c r="H47" s="70">
        <f t="shared" si="3"/>
        <v>12</v>
      </c>
    </row>
    <row r="48" spans="1:8" ht="29.25" customHeight="1">
      <c r="A48" s="73"/>
      <c r="B48" s="71" t="s">
        <v>307</v>
      </c>
      <c r="C48" s="58">
        <v>801</v>
      </c>
      <c r="D48" s="31" t="s">
        <v>328</v>
      </c>
      <c r="E48" s="121" t="s">
        <v>455</v>
      </c>
      <c r="F48" s="31" t="s">
        <v>334</v>
      </c>
      <c r="G48" s="31" t="s">
        <v>308</v>
      </c>
      <c r="H48" s="70">
        <v>12</v>
      </c>
    </row>
    <row r="49" spans="1:8" ht="18" customHeight="1">
      <c r="A49" s="64" t="s">
        <v>335</v>
      </c>
      <c r="B49" s="65" t="s">
        <v>336</v>
      </c>
      <c r="C49" s="66">
        <v>801</v>
      </c>
      <c r="D49" s="64" t="s">
        <v>299</v>
      </c>
      <c r="E49" s="64"/>
      <c r="F49" s="64"/>
      <c r="G49" s="64"/>
      <c r="H49" s="67">
        <f>H50+H55+H61</f>
        <v>2479.8000000000002</v>
      </c>
    </row>
    <row r="50" spans="1:8" ht="19.5" customHeight="1">
      <c r="A50" s="73" t="s">
        <v>337</v>
      </c>
      <c r="B50" s="71" t="s">
        <v>187</v>
      </c>
      <c r="C50" s="58">
        <v>801</v>
      </c>
      <c r="D50" s="50" t="s">
        <v>299</v>
      </c>
      <c r="E50" s="50" t="s">
        <v>338</v>
      </c>
      <c r="F50" s="31"/>
      <c r="G50" s="31"/>
      <c r="H50" s="70">
        <f>H52</f>
        <v>2</v>
      </c>
    </row>
    <row r="51" spans="1:8" ht="23.25" customHeight="1">
      <c r="A51" s="73"/>
      <c r="B51" s="79" t="s">
        <v>330</v>
      </c>
      <c r="C51" s="58">
        <v>801</v>
      </c>
      <c r="D51" s="50" t="s">
        <v>299</v>
      </c>
      <c r="E51" s="50" t="s">
        <v>338</v>
      </c>
      <c r="F51" s="31" t="s">
        <v>344</v>
      </c>
      <c r="G51" s="31"/>
      <c r="H51" s="70">
        <f>H52</f>
        <v>2</v>
      </c>
    </row>
    <row r="52" spans="1:8" ht="65.25" customHeight="1">
      <c r="A52" s="80"/>
      <c r="B52" s="71" t="s">
        <v>339</v>
      </c>
      <c r="C52" s="58">
        <v>801</v>
      </c>
      <c r="D52" s="50" t="s">
        <v>299</v>
      </c>
      <c r="E52" s="50" t="s">
        <v>338</v>
      </c>
      <c r="F52" s="31" t="s">
        <v>340</v>
      </c>
      <c r="G52" s="31"/>
      <c r="H52" s="70">
        <f>H54</f>
        <v>2</v>
      </c>
    </row>
    <row r="53" spans="1:8" ht="57" customHeight="1">
      <c r="A53" s="81"/>
      <c r="B53" s="71" t="s">
        <v>341</v>
      </c>
      <c r="C53" s="58">
        <v>801</v>
      </c>
      <c r="D53" s="50" t="s">
        <v>299</v>
      </c>
      <c r="E53" s="50" t="s">
        <v>338</v>
      </c>
      <c r="F53" s="31" t="s">
        <v>342</v>
      </c>
      <c r="G53" s="31"/>
      <c r="H53" s="70">
        <f>H54</f>
        <v>2</v>
      </c>
    </row>
    <row r="54" spans="1:8" ht="19.5" customHeight="1">
      <c r="A54" s="73"/>
      <c r="B54" s="71" t="s">
        <v>307</v>
      </c>
      <c r="C54" s="58">
        <v>801</v>
      </c>
      <c r="D54" s="50" t="s">
        <v>299</v>
      </c>
      <c r="E54" s="50" t="s">
        <v>338</v>
      </c>
      <c r="F54" s="31" t="s">
        <v>342</v>
      </c>
      <c r="G54" s="31" t="s">
        <v>308</v>
      </c>
      <c r="H54" s="70">
        <v>2</v>
      </c>
    </row>
    <row r="55" spans="1:8" ht="20.25" customHeight="1">
      <c r="A55" s="64" t="s">
        <v>343</v>
      </c>
      <c r="B55" s="65" t="s">
        <v>193</v>
      </c>
      <c r="C55" s="66">
        <v>801</v>
      </c>
      <c r="D55" s="64" t="s">
        <v>299</v>
      </c>
      <c r="E55" s="122" t="s">
        <v>331</v>
      </c>
      <c r="F55" s="76"/>
      <c r="G55" s="76"/>
      <c r="H55" s="82">
        <f>H56</f>
        <v>2475.3000000000002</v>
      </c>
    </row>
    <row r="56" spans="1:8" ht="28.5" customHeight="1">
      <c r="A56" s="83"/>
      <c r="B56" s="84" t="s">
        <v>330</v>
      </c>
      <c r="C56" s="58">
        <v>801</v>
      </c>
      <c r="D56" s="31" t="s">
        <v>299</v>
      </c>
      <c r="E56" s="31" t="s">
        <v>331</v>
      </c>
      <c r="F56" s="31" t="s">
        <v>344</v>
      </c>
      <c r="G56" s="31"/>
      <c r="H56" s="70">
        <f t="shared" ref="H56:H59" si="4">H57</f>
        <v>2475.3000000000002</v>
      </c>
    </row>
    <row r="57" spans="1:8" ht="55.5" customHeight="1">
      <c r="A57" s="83"/>
      <c r="B57" s="233" t="s">
        <v>345</v>
      </c>
      <c r="C57" s="58">
        <v>801</v>
      </c>
      <c r="D57" s="31" t="s">
        <v>299</v>
      </c>
      <c r="E57" s="31" t="s">
        <v>331</v>
      </c>
      <c r="F57" s="31" t="s">
        <v>346</v>
      </c>
      <c r="G57" s="31"/>
      <c r="H57" s="70">
        <f t="shared" si="4"/>
        <v>2475.3000000000002</v>
      </c>
    </row>
    <row r="58" spans="1:8" ht="33" customHeight="1">
      <c r="A58" s="73"/>
      <c r="B58" s="85" t="s">
        <v>347</v>
      </c>
      <c r="C58" s="58">
        <v>801</v>
      </c>
      <c r="D58" s="31" t="s">
        <v>299</v>
      </c>
      <c r="E58" s="31" t="s">
        <v>331</v>
      </c>
      <c r="F58" s="31" t="s">
        <v>348</v>
      </c>
      <c r="G58" s="31"/>
      <c r="H58" s="70">
        <f t="shared" si="4"/>
        <v>2475.3000000000002</v>
      </c>
    </row>
    <row r="59" spans="1:8" ht="42.75" customHeight="1">
      <c r="A59" s="73"/>
      <c r="B59" s="71" t="s">
        <v>349</v>
      </c>
      <c r="C59" s="58">
        <v>801</v>
      </c>
      <c r="D59" s="31" t="s">
        <v>299</v>
      </c>
      <c r="E59" s="31" t="s">
        <v>331</v>
      </c>
      <c r="F59" s="31" t="s">
        <v>348</v>
      </c>
      <c r="G59" s="31"/>
      <c r="H59" s="70">
        <f t="shared" si="4"/>
        <v>2475.3000000000002</v>
      </c>
    </row>
    <row r="60" spans="1:8" ht="25.5" customHeight="1">
      <c r="A60" s="73"/>
      <c r="B60" s="71" t="s">
        <v>307</v>
      </c>
      <c r="C60" s="58">
        <v>801</v>
      </c>
      <c r="D60" s="31" t="s">
        <v>299</v>
      </c>
      <c r="E60" s="31" t="s">
        <v>331</v>
      </c>
      <c r="F60" s="31" t="s">
        <v>348</v>
      </c>
      <c r="G60" s="31" t="s">
        <v>308</v>
      </c>
      <c r="H60" s="70">
        <v>2475.3000000000002</v>
      </c>
    </row>
    <row r="61" spans="1:8" s="117" customFormat="1" ht="25.5" customHeight="1">
      <c r="A61" s="123" t="s">
        <v>450</v>
      </c>
      <c r="B61" s="124" t="s">
        <v>197</v>
      </c>
      <c r="C61" s="125">
        <v>801</v>
      </c>
      <c r="D61" s="126" t="s">
        <v>299</v>
      </c>
      <c r="E61" s="127" t="s">
        <v>452</v>
      </c>
      <c r="F61" s="31" t="s">
        <v>483</v>
      </c>
      <c r="G61" s="126"/>
      <c r="H61" s="128">
        <f>H62</f>
        <v>2.5</v>
      </c>
    </row>
    <row r="62" spans="1:8" s="117" customFormat="1" ht="63.75" customHeight="1">
      <c r="A62" s="73"/>
      <c r="B62" s="119" t="s">
        <v>477</v>
      </c>
      <c r="C62" s="58">
        <v>801</v>
      </c>
      <c r="D62" s="31" t="s">
        <v>299</v>
      </c>
      <c r="E62" s="121" t="s">
        <v>452</v>
      </c>
      <c r="F62" s="31" t="s">
        <v>483</v>
      </c>
      <c r="G62" s="121" t="s">
        <v>453</v>
      </c>
      <c r="H62" s="70">
        <f>H63</f>
        <v>2.5</v>
      </c>
    </row>
    <row r="63" spans="1:8" s="117" customFormat="1" ht="25.5" customHeight="1">
      <c r="A63" s="73"/>
      <c r="B63" s="119" t="s">
        <v>357</v>
      </c>
      <c r="C63" s="58">
        <v>801</v>
      </c>
      <c r="D63" s="31" t="s">
        <v>299</v>
      </c>
      <c r="E63" s="121" t="s">
        <v>452</v>
      </c>
      <c r="F63" s="31" t="s">
        <v>483</v>
      </c>
      <c r="G63" s="121" t="s">
        <v>308</v>
      </c>
      <c r="H63" s="70">
        <v>2.5</v>
      </c>
    </row>
    <row r="64" spans="1:8" ht="25.5" customHeight="1">
      <c r="A64" s="64">
        <v>5</v>
      </c>
      <c r="B64" s="65" t="s">
        <v>350</v>
      </c>
      <c r="C64" s="66">
        <v>801</v>
      </c>
      <c r="D64" s="64" t="s">
        <v>351</v>
      </c>
      <c r="E64" s="64"/>
      <c r="F64" s="64"/>
      <c r="G64" s="64"/>
      <c r="H64" s="67">
        <f>H65+H70</f>
        <v>460.1</v>
      </c>
    </row>
    <row r="65" spans="1:8" ht="24.75" customHeight="1">
      <c r="A65" s="86" t="s">
        <v>352</v>
      </c>
      <c r="B65" s="87" t="s">
        <v>203</v>
      </c>
      <c r="C65" s="61">
        <v>801</v>
      </c>
      <c r="D65" s="86" t="s">
        <v>351</v>
      </c>
      <c r="E65" s="86" t="s">
        <v>290</v>
      </c>
      <c r="F65" s="86"/>
      <c r="G65" s="86"/>
      <c r="H65" s="88">
        <f>H67</f>
        <v>0</v>
      </c>
    </row>
    <row r="66" spans="1:8" ht="30" customHeight="1">
      <c r="A66" s="83"/>
      <c r="B66" s="79" t="s">
        <v>330</v>
      </c>
      <c r="C66" s="58">
        <v>801</v>
      </c>
      <c r="D66" s="83" t="s">
        <v>351</v>
      </c>
      <c r="E66" s="83" t="s">
        <v>290</v>
      </c>
      <c r="F66" s="31" t="s">
        <v>344</v>
      </c>
      <c r="G66" s="83"/>
      <c r="H66" s="89">
        <f t="shared" ref="H66:H68" si="5">H67</f>
        <v>0</v>
      </c>
    </row>
    <row r="67" spans="1:8" ht="60" customHeight="1">
      <c r="A67" s="83"/>
      <c r="B67" s="90" t="s">
        <v>353</v>
      </c>
      <c r="C67" s="58">
        <v>801</v>
      </c>
      <c r="D67" s="83" t="s">
        <v>351</v>
      </c>
      <c r="E67" s="83" t="s">
        <v>290</v>
      </c>
      <c r="F67" s="91" t="s">
        <v>354</v>
      </c>
      <c r="G67" s="83"/>
      <c r="H67" s="89">
        <f t="shared" si="5"/>
        <v>0</v>
      </c>
    </row>
    <row r="68" spans="1:8" ht="39" customHeight="1">
      <c r="A68" s="83"/>
      <c r="B68" s="90" t="s">
        <v>355</v>
      </c>
      <c r="C68" s="58">
        <v>801</v>
      </c>
      <c r="D68" s="83" t="s">
        <v>351</v>
      </c>
      <c r="E68" s="83" t="s">
        <v>290</v>
      </c>
      <c r="F68" s="91" t="s">
        <v>356</v>
      </c>
      <c r="G68" s="83"/>
      <c r="H68" s="89">
        <f t="shared" si="5"/>
        <v>0</v>
      </c>
    </row>
    <row r="69" spans="1:8" ht="24.75" customHeight="1">
      <c r="A69" s="83"/>
      <c r="B69" s="90" t="s">
        <v>357</v>
      </c>
      <c r="C69" s="58">
        <v>801</v>
      </c>
      <c r="D69" s="83" t="s">
        <v>351</v>
      </c>
      <c r="E69" s="83" t="s">
        <v>290</v>
      </c>
      <c r="F69" s="91" t="s">
        <v>356</v>
      </c>
      <c r="G69" s="83" t="s">
        <v>308</v>
      </c>
      <c r="H69" s="89">
        <v>0</v>
      </c>
    </row>
    <row r="70" spans="1:8" ht="19.5" customHeight="1">
      <c r="A70" s="86" t="s">
        <v>358</v>
      </c>
      <c r="B70" s="60" t="s">
        <v>205</v>
      </c>
      <c r="C70" s="61">
        <v>801</v>
      </c>
      <c r="D70" s="62" t="s">
        <v>351</v>
      </c>
      <c r="E70" s="62" t="s">
        <v>328</v>
      </c>
      <c r="F70" s="62"/>
      <c r="G70" s="62"/>
      <c r="H70" s="63">
        <f t="shared" ref="H70" si="6">H71</f>
        <v>460.1</v>
      </c>
    </row>
    <row r="71" spans="1:8" ht="27" customHeight="1">
      <c r="A71" s="83"/>
      <c r="B71" s="79" t="s">
        <v>330</v>
      </c>
      <c r="C71" s="58">
        <v>801</v>
      </c>
      <c r="D71" s="31" t="s">
        <v>351</v>
      </c>
      <c r="E71" s="31" t="s">
        <v>328</v>
      </c>
      <c r="F71" s="31" t="s">
        <v>344</v>
      </c>
      <c r="G71" s="31"/>
      <c r="H71" s="70">
        <f>H72+H75</f>
        <v>460.1</v>
      </c>
    </row>
    <row r="72" spans="1:8" ht="38.25" customHeight="1">
      <c r="A72" s="83"/>
      <c r="B72" s="71" t="s">
        <v>359</v>
      </c>
      <c r="C72" s="58">
        <v>801</v>
      </c>
      <c r="D72" s="31" t="s">
        <v>351</v>
      </c>
      <c r="E72" s="31" t="s">
        <v>328</v>
      </c>
      <c r="F72" s="31" t="s">
        <v>361</v>
      </c>
      <c r="G72" s="31"/>
      <c r="H72" s="70">
        <f>H73</f>
        <v>295.8</v>
      </c>
    </row>
    <row r="73" spans="1:8" ht="25.5" customHeight="1">
      <c r="A73" s="68"/>
      <c r="B73" s="71" t="s">
        <v>360</v>
      </c>
      <c r="C73" s="58">
        <v>801</v>
      </c>
      <c r="D73" s="31" t="s">
        <v>351</v>
      </c>
      <c r="E73" s="31" t="s">
        <v>328</v>
      </c>
      <c r="F73" s="31" t="s">
        <v>361</v>
      </c>
      <c r="G73" s="31"/>
      <c r="H73" s="70">
        <f>H74</f>
        <v>295.8</v>
      </c>
    </row>
    <row r="74" spans="1:8" ht="24" customHeight="1">
      <c r="A74" s="68"/>
      <c r="B74" s="71" t="s">
        <v>307</v>
      </c>
      <c r="C74" s="58">
        <v>801</v>
      </c>
      <c r="D74" s="31" t="s">
        <v>351</v>
      </c>
      <c r="E74" s="31" t="s">
        <v>328</v>
      </c>
      <c r="F74" s="31" t="s">
        <v>361</v>
      </c>
      <c r="G74" s="31" t="s">
        <v>308</v>
      </c>
      <c r="H74" s="70">
        <f>264.6+31.2</f>
        <v>295.8</v>
      </c>
    </row>
    <row r="75" spans="1:8" ht="96.75" customHeight="1">
      <c r="A75" s="68"/>
      <c r="B75" s="37" t="s">
        <v>444</v>
      </c>
      <c r="C75" s="68">
        <v>801</v>
      </c>
      <c r="D75" s="31" t="s">
        <v>351</v>
      </c>
      <c r="E75" s="31" t="s">
        <v>328</v>
      </c>
      <c r="F75" s="31" t="s">
        <v>363</v>
      </c>
      <c r="G75" s="31"/>
      <c r="H75" s="70">
        <f>H76</f>
        <v>164.3</v>
      </c>
    </row>
    <row r="76" spans="1:8" ht="24" customHeight="1">
      <c r="A76" s="68"/>
      <c r="B76" s="71" t="s">
        <v>307</v>
      </c>
      <c r="C76" s="58">
        <v>801</v>
      </c>
      <c r="D76" s="31" t="s">
        <v>351</v>
      </c>
      <c r="E76" s="31" t="s">
        <v>328</v>
      </c>
      <c r="F76" s="31" t="s">
        <v>363</v>
      </c>
      <c r="G76" s="31" t="s">
        <v>308</v>
      </c>
      <c r="H76" s="70">
        <f>164.3</f>
        <v>164.3</v>
      </c>
    </row>
    <row r="77" spans="1:8" ht="23.25" customHeight="1">
      <c r="A77" s="64" t="s">
        <v>282</v>
      </c>
      <c r="B77" s="65" t="s">
        <v>364</v>
      </c>
      <c r="C77" s="66">
        <v>801</v>
      </c>
      <c r="D77" s="64" t="s">
        <v>365</v>
      </c>
      <c r="E77" s="64"/>
      <c r="F77" s="64"/>
      <c r="G77" s="64"/>
      <c r="H77" s="67">
        <f t="shared" ref="H77:H80" si="7">H78</f>
        <v>1615.3</v>
      </c>
    </row>
    <row r="78" spans="1:8" ht="25.5" customHeight="1">
      <c r="A78" s="73" t="s">
        <v>366</v>
      </c>
      <c r="B78" s="71" t="s">
        <v>227</v>
      </c>
      <c r="C78" s="58">
        <v>801</v>
      </c>
      <c r="D78" s="50" t="s">
        <v>365</v>
      </c>
      <c r="E78" s="50" t="s">
        <v>286</v>
      </c>
      <c r="F78" s="31"/>
      <c r="G78" s="31"/>
      <c r="H78" s="70">
        <f t="shared" si="7"/>
        <v>1615.3</v>
      </c>
    </row>
    <row r="79" spans="1:8" ht="25.5" customHeight="1">
      <c r="A79" s="73"/>
      <c r="B79" s="71" t="s">
        <v>367</v>
      </c>
      <c r="C79" s="58">
        <v>801</v>
      </c>
      <c r="D79" s="50" t="s">
        <v>365</v>
      </c>
      <c r="E79" s="50" t="s">
        <v>286</v>
      </c>
      <c r="F79" s="31" t="s">
        <v>368</v>
      </c>
      <c r="G79" s="31"/>
      <c r="H79" s="70">
        <f t="shared" si="7"/>
        <v>1615.3</v>
      </c>
    </row>
    <row r="80" spans="1:8" ht="99.75" customHeight="1">
      <c r="A80" s="68"/>
      <c r="B80" s="78" t="s">
        <v>386</v>
      </c>
      <c r="C80" s="68">
        <v>801</v>
      </c>
      <c r="D80" s="31" t="s">
        <v>365</v>
      </c>
      <c r="E80" s="31" t="s">
        <v>286</v>
      </c>
      <c r="F80" s="31" t="s">
        <v>369</v>
      </c>
      <c r="G80" s="31"/>
      <c r="H80" s="70">
        <f t="shared" si="7"/>
        <v>1615.3</v>
      </c>
    </row>
    <row r="81" spans="1:8" ht="25.5" customHeight="1">
      <c r="A81" s="68"/>
      <c r="B81" s="71" t="s">
        <v>146</v>
      </c>
      <c r="C81" s="58">
        <v>801</v>
      </c>
      <c r="D81" s="31" t="s">
        <v>365</v>
      </c>
      <c r="E81" s="31" t="s">
        <v>286</v>
      </c>
      <c r="F81" s="31" t="s">
        <v>370</v>
      </c>
      <c r="G81" s="31" t="s">
        <v>371</v>
      </c>
      <c r="H81" s="70">
        <v>1615.3</v>
      </c>
    </row>
    <row r="82" spans="1:8" ht="21" customHeight="1">
      <c r="A82" s="64" t="s">
        <v>283</v>
      </c>
      <c r="B82" s="65" t="s">
        <v>372</v>
      </c>
      <c r="C82" s="66">
        <v>801</v>
      </c>
      <c r="D82" s="64" t="s">
        <v>316</v>
      </c>
      <c r="E82" s="64"/>
      <c r="F82" s="64"/>
      <c r="G82" s="64"/>
      <c r="H82" s="67">
        <f>H83</f>
        <v>537.6</v>
      </c>
    </row>
    <row r="83" spans="1:8" ht="41.25" customHeight="1">
      <c r="A83" s="73" t="s">
        <v>373</v>
      </c>
      <c r="B83" s="26" t="s">
        <v>247</v>
      </c>
      <c r="C83" s="58">
        <v>801</v>
      </c>
      <c r="D83" s="50" t="s">
        <v>316</v>
      </c>
      <c r="E83" s="50" t="s">
        <v>351</v>
      </c>
      <c r="F83" s="31"/>
      <c r="G83" s="31"/>
      <c r="H83" s="70">
        <f>H84</f>
        <v>537.6</v>
      </c>
    </row>
    <row r="84" spans="1:8" ht="27" customHeight="1">
      <c r="A84" s="73"/>
      <c r="B84" s="71" t="s">
        <v>367</v>
      </c>
      <c r="C84" s="58">
        <v>801</v>
      </c>
      <c r="D84" s="50" t="s">
        <v>316</v>
      </c>
      <c r="E84" s="50" t="s">
        <v>351</v>
      </c>
      <c r="F84" s="31" t="s">
        <v>368</v>
      </c>
      <c r="G84" s="31"/>
      <c r="H84" s="70">
        <f>H85+H86</f>
        <v>537.6</v>
      </c>
    </row>
    <row r="85" spans="1:8" ht="34.5" customHeight="1">
      <c r="A85" s="73"/>
      <c r="B85" s="78" t="s">
        <v>374</v>
      </c>
      <c r="C85" s="58">
        <v>801</v>
      </c>
      <c r="D85" s="50" t="s">
        <v>316</v>
      </c>
      <c r="E85" s="50" t="s">
        <v>351</v>
      </c>
      <c r="F85" s="31" t="s">
        <v>375</v>
      </c>
      <c r="G85" s="31"/>
      <c r="H85" s="70">
        <f>H89+H90+H92</f>
        <v>364</v>
      </c>
    </row>
    <row r="86" spans="1:8" ht="78.75" customHeight="1">
      <c r="A86" s="68"/>
      <c r="B86" s="119" t="s">
        <v>449</v>
      </c>
      <c r="C86" s="68">
        <v>801</v>
      </c>
      <c r="D86" s="31" t="s">
        <v>316</v>
      </c>
      <c r="E86" s="31" t="s">
        <v>351</v>
      </c>
      <c r="F86" s="31" t="s">
        <v>376</v>
      </c>
      <c r="G86" s="31" t="s">
        <v>476</v>
      </c>
      <c r="H86" s="70">
        <f>H87+H88</f>
        <v>173.60000000000002</v>
      </c>
    </row>
    <row r="87" spans="1:8" ht="24.75" customHeight="1">
      <c r="A87" s="68"/>
      <c r="B87" s="71" t="s">
        <v>292</v>
      </c>
      <c r="C87" s="58">
        <v>801</v>
      </c>
      <c r="D87" s="50" t="s">
        <v>316</v>
      </c>
      <c r="E87" s="50" t="s">
        <v>351</v>
      </c>
      <c r="F87" s="31" t="s">
        <v>376</v>
      </c>
      <c r="G87" s="31" t="s">
        <v>293</v>
      </c>
      <c r="H87" s="70">
        <v>133.30000000000001</v>
      </c>
    </row>
    <row r="88" spans="1:8" ht="66" customHeight="1">
      <c r="A88" s="68"/>
      <c r="B88" s="71" t="s">
        <v>294</v>
      </c>
      <c r="C88" s="58">
        <v>801</v>
      </c>
      <c r="D88" s="50" t="s">
        <v>316</v>
      </c>
      <c r="E88" s="50" t="s">
        <v>351</v>
      </c>
      <c r="F88" s="31" t="s">
        <v>376</v>
      </c>
      <c r="G88" s="31" t="s">
        <v>295</v>
      </c>
      <c r="H88" s="70">
        <v>40.299999999999997</v>
      </c>
    </row>
    <row r="89" spans="1:8" ht="55.5" customHeight="1">
      <c r="A89" s="68"/>
      <c r="B89" s="78" t="s">
        <v>377</v>
      </c>
      <c r="C89" s="58">
        <v>801</v>
      </c>
      <c r="D89" s="50" t="s">
        <v>316</v>
      </c>
      <c r="E89" s="50" t="s">
        <v>351</v>
      </c>
      <c r="F89" s="31" t="s">
        <v>375</v>
      </c>
      <c r="G89" s="31" t="s">
        <v>378</v>
      </c>
      <c r="H89" s="70">
        <v>55</v>
      </c>
    </row>
    <row r="90" spans="1:8" ht="29.25" customHeight="1">
      <c r="A90" s="68"/>
      <c r="B90" s="71" t="s">
        <v>307</v>
      </c>
      <c r="C90" s="58">
        <v>801</v>
      </c>
      <c r="D90" s="50" t="s">
        <v>316</v>
      </c>
      <c r="E90" s="50" t="s">
        <v>351</v>
      </c>
      <c r="F90" s="31" t="s">
        <v>379</v>
      </c>
      <c r="G90" s="31" t="s">
        <v>308</v>
      </c>
      <c r="H90" s="70">
        <v>284</v>
      </c>
    </row>
    <row r="91" spans="1:8" ht="24" customHeight="1">
      <c r="A91" s="68"/>
      <c r="B91" s="78" t="s">
        <v>380</v>
      </c>
      <c r="C91" s="58">
        <v>801</v>
      </c>
      <c r="D91" s="50" t="s">
        <v>316</v>
      </c>
      <c r="E91" s="50" t="s">
        <v>351</v>
      </c>
      <c r="F91" s="31" t="s">
        <v>379</v>
      </c>
      <c r="G91" s="31" t="s">
        <v>381</v>
      </c>
      <c r="H91" s="70">
        <f>H92</f>
        <v>25</v>
      </c>
    </row>
    <row r="92" spans="1:8" ht="21.75" customHeight="1">
      <c r="A92" s="68"/>
      <c r="B92" s="78" t="s">
        <v>382</v>
      </c>
      <c r="C92" s="58">
        <v>801</v>
      </c>
      <c r="D92" s="50" t="s">
        <v>316</v>
      </c>
      <c r="E92" s="50" t="s">
        <v>351</v>
      </c>
      <c r="F92" s="31" t="s">
        <v>379</v>
      </c>
      <c r="G92" s="31" t="s">
        <v>383</v>
      </c>
      <c r="H92" s="70">
        <v>25</v>
      </c>
    </row>
    <row r="93" spans="1:8" ht="28.5" customHeight="1">
      <c r="A93" s="74" t="s">
        <v>384</v>
      </c>
      <c r="B93" s="65" t="s">
        <v>385</v>
      </c>
      <c r="C93" s="65"/>
      <c r="D93" s="64"/>
      <c r="E93" s="64"/>
      <c r="F93" s="64"/>
      <c r="G93" s="64"/>
      <c r="H93" s="67"/>
    </row>
    <row r="94" spans="1:8" ht="25.5" customHeight="1">
      <c r="A94" s="273" t="s">
        <v>270</v>
      </c>
      <c r="B94" s="248"/>
      <c r="C94" s="248"/>
      <c r="D94" s="248"/>
      <c r="E94" s="248"/>
      <c r="F94" s="248"/>
      <c r="G94" s="244"/>
      <c r="H94" s="70">
        <f>H9+H44+H49+H64+H77+H82</f>
        <v>10095.1</v>
      </c>
    </row>
    <row r="95" spans="1:8" ht="42" customHeight="1">
      <c r="A95" s="52"/>
      <c r="B95" s="55"/>
      <c r="C95" s="55"/>
      <c r="D95" s="54"/>
      <c r="E95" s="54"/>
      <c r="F95" s="54"/>
      <c r="G95" s="54"/>
      <c r="H95" s="54"/>
    </row>
    <row r="96" spans="1:8" ht="42" customHeight="1">
      <c r="A96" s="52"/>
      <c r="B96" s="55"/>
      <c r="C96" s="55"/>
      <c r="D96" s="54"/>
      <c r="E96" s="54"/>
      <c r="F96" s="54"/>
      <c r="G96" s="54"/>
      <c r="H96" s="54"/>
    </row>
    <row r="97" spans="1:8" ht="42" customHeight="1">
      <c r="A97" s="52"/>
      <c r="B97" s="55"/>
      <c r="C97" s="55"/>
      <c r="D97" s="54"/>
      <c r="E97" s="54"/>
      <c r="F97" s="54"/>
      <c r="G97" s="54"/>
      <c r="H97" s="54"/>
    </row>
    <row r="98" spans="1:8" ht="42" customHeight="1">
      <c r="A98" s="52"/>
      <c r="B98" s="55"/>
      <c r="C98" s="55"/>
      <c r="D98" s="54"/>
      <c r="E98" s="54"/>
      <c r="F98" s="54"/>
      <c r="G98" s="54"/>
      <c r="H98" s="54"/>
    </row>
    <row r="99" spans="1:8" ht="42" customHeight="1">
      <c r="A99" s="52"/>
      <c r="B99" s="55"/>
      <c r="C99" s="55"/>
      <c r="D99" s="54"/>
      <c r="E99" s="54"/>
      <c r="F99" s="54"/>
      <c r="G99" s="54"/>
      <c r="H99" s="54"/>
    </row>
    <row r="100" spans="1:8" ht="42" customHeight="1">
      <c r="A100" s="52"/>
      <c r="B100" s="55"/>
      <c r="C100" s="55"/>
      <c r="D100" s="54"/>
      <c r="E100" s="54"/>
      <c r="F100" s="54"/>
      <c r="G100" s="54"/>
      <c r="H100" s="54"/>
    </row>
    <row r="101" spans="1:8" ht="42" customHeight="1">
      <c r="A101" s="52"/>
      <c r="B101" s="55"/>
      <c r="C101" s="55"/>
      <c r="D101" s="54"/>
      <c r="E101" s="54"/>
      <c r="F101" s="54"/>
      <c r="G101" s="54"/>
      <c r="H101" s="54"/>
    </row>
    <row r="102" spans="1:8" ht="42" customHeight="1">
      <c r="A102" s="52"/>
      <c r="B102" s="55"/>
      <c r="C102" s="55"/>
      <c r="D102" s="54"/>
      <c r="E102" s="54"/>
      <c r="F102" s="54"/>
      <c r="G102" s="54"/>
      <c r="H102" s="54"/>
    </row>
    <row r="103" spans="1:8" ht="42" customHeight="1">
      <c r="A103" s="52"/>
      <c r="B103" s="55"/>
      <c r="C103" s="55"/>
      <c r="D103" s="54"/>
      <c r="E103" s="54"/>
      <c r="F103" s="54"/>
      <c r="G103" s="54"/>
      <c r="H103" s="54"/>
    </row>
    <row r="104" spans="1:8" ht="42" customHeight="1">
      <c r="A104" s="52"/>
      <c r="B104" s="55"/>
      <c r="C104" s="55"/>
      <c r="D104" s="54"/>
      <c r="E104" s="54"/>
      <c r="F104" s="54"/>
      <c r="G104" s="54"/>
      <c r="H104" s="54"/>
    </row>
    <row r="105" spans="1:8" ht="42" customHeight="1">
      <c r="A105" s="52"/>
      <c r="B105" s="55"/>
      <c r="C105" s="55"/>
      <c r="D105" s="54"/>
      <c r="E105" s="54"/>
      <c r="F105" s="54"/>
      <c r="G105" s="54"/>
      <c r="H105" s="54"/>
    </row>
    <row r="106" spans="1:8" ht="42" customHeight="1">
      <c r="A106" s="52"/>
      <c r="B106" s="55"/>
      <c r="C106" s="55"/>
      <c r="D106" s="54"/>
      <c r="E106" s="54"/>
      <c r="F106" s="54"/>
      <c r="G106" s="271"/>
      <c r="H106" s="246"/>
    </row>
    <row r="107" spans="1:8" ht="42" customHeight="1">
      <c r="A107" s="52"/>
      <c r="B107" s="55"/>
      <c r="C107" s="55"/>
      <c r="D107" s="54"/>
      <c r="E107" s="54"/>
      <c r="F107" s="54"/>
      <c r="G107" s="53"/>
      <c r="H107" s="53"/>
    </row>
    <row r="108" spans="1:8" ht="42" customHeight="1">
      <c r="A108" s="253"/>
      <c r="B108" s="246"/>
      <c r="C108" s="246"/>
      <c r="D108" s="246"/>
      <c r="E108" s="246"/>
      <c r="F108" s="246"/>
      <c r="G108" s="246"/>
      <c r="H108" s="246"/>
    </row>
    <row r="109" spans="1:8" ht="42" customHeight="1">
      <c r="A109" s="56"/>
      <c r="B109" s="56"/>
      <c r="C109" s="56"/>
      <c r="D109" s="56"/>
      <c r="E109" s="56"/>
      <c r="F109" s="57"/>
      <c r="G109" s="269"/>
      <c r="H109" s="246"/>
    </row>
    <row r="110" spans="1:8" ht="42" customHeight="1">
      <c r="A110" s="94"/>
      <c r="B110" s="95"/>
      <c r="C110" s="95"/>
      <c r="D110" s="54"/>
      <c r="E110" s="54"/>
      <c r="F110" s="54"/>
      <c r="G110" s="54"/>
      <c r="H110" s="96"/>
    </row>
    <row r="111" spans="1:8" ht="42" customHeight="1">
      <c r="A111" s="94"/>
      <c r="B111" s="95"/>
      <c r="C111" s="95"/>
      <c r="D111" s="54"/>
      <c r="E111" s="54"/>
      <c r="F111" s="54"/>
      <c r="G111" s="54"/>
      <c r="H111" s="96"/>
    </row>
    <row r="112" spans="1:8" ht="42" customHeight="1">
      <c r="A112" s="94"/>
      <c r="B112" s="95"/>
      <c r="C112" s="95"/>
      <c r="D112" s="54"/>
      <c r="E112" s="54"/>
      <c r="F112" s="54"/>
      <c r="G112" s="54"/>
      <c r="H112" s="96"/>
    </row>
    <row r="113" spans="1:8" ht="42" customHeight="1">
      <c r="A113" s="94"/>
      <c r="B113" s="95"/>
      <c r="C113" s="95"/>
      <c r="D113" s="54"/>
      <c r="E113" s="54"/>
      <c r="F113" s="54"/>
      <c r="G113" s="54"/>
      <c r="H113" s="96"/>
    </row>
    <row r="114" spans="1:8" ht="42" customHeight="1">
      <c r="A114" s="94"/>
      <c r="B114" s="95"/>
      <c r="C114" s="95"/>
      <c r="D114" s="54"/>
      <c r="E114" s="54"/>
      <c r="F114" s="54"/>
      <c r="G114" s="54"/>
      <c r="H114" s="96"/>
    </row>
    <row r="115" spans="1:8" ht="42" customHeight="1">
      <c r="A115" s="94"/>
      <c r="B115" s="95"/>
      <c r="C115" s="95"/>
      <c r="D115" s="54"/>
      <c r="E115" s="54"/>
      <c r="F115" s="54"/>
      <c r="G115" s="54"/>
      <c r="H115" s="96"/>
    </row>
    <row r="116" spans="1:8" ht="42" customHeight="1">
      <c r="A116" s="94"/>
      <c r="B116" s="95"/>
      <c r="C116" s="95"/>
      <c r="D116" s="54"/>
      <c r="E116" s="54"/>
      <c r="F116" s="54"/>
      <c r="G116" s="54"/>
      <c r="H116" s="96"/>
    </row>
    <row r="117" spans="1:8" ht="42" customHeight="1">
      <c r="A117" s="94"/>
      <c r="B117" s="95"/>
      <c r="C117" s="95"/>
      <c r="D117" s="54"/>
      <c r="E117" s="54"/>
      <c r="F117" s="54"/>
      <c r="G117" s="54"/>
      <c r="H117" s="96"/>
    </row>
    <row r="118" spans="1:8" ht="42" customHeight="1">
      <c r="A118" s="94"/>
      <c r="B118" s="95"/>
      <c r="C118" s="95"/>
      <c r="D118" s="54"/>
      <c r="E118" s="54"/>
      <c r="F118" s="54"/>
      <c r="G118" s="54"/>
      <c r="H118" s="96"/>
    </row>
    <row r="119" spans="1:8" ht="42" customHeight="1">
      <c r="A119" s="94"/>
      <c r="B119" s="95"/>
      <c r="C119" s="95"/>
      <c r="D119" s="54"/>
      <c r="E119" s="54"/>
      <c r="F119" s="54"/>
      <c r="G119" s="54"/>
      <c r="H119" s="96"/>
    </row>
    <row r="120" spans="1:8" ht="42" customHeight="1">
      <c r="A120" s="97"/>
      <c r="B120" s="95"/>
      <c r="C120" s="95"/>
      <c r="D120" s="54"/>
      <c r="E120" s="54"/>
      <c r="F120" s="54"/>
      <c r="G120" s="54"/>
      <c r="H120" s="96"/>
    </row>
    <row r="121" spans="1:8" ht="42" customHeight="1">
      <c r="A121" s="94"/>
      <c r="B121" s="95"/>
      <c r="C121" s="95"/>
      <c r="D121" s="54"/>
      <c r="E121" s="54"/>
      <c r="F121" s="54"/>
      <c r="G121" s="54"/>
      <c r="H121" s="96"/>
    </row>
    <row r="122" spans="1:8" ht="42" customHeight="1">
      <c r="A122" s="94"/>
      <c r="B122" s="95"/>
      <c r="C122" s="95"/>
      <c r="D122" s="54"/>
      <c r="E122" s="54"/>
      <c r="F122" s="54"/>
      <c r="G122" s="54"/>
      <c r="H122" s="96"/>
    </row>
    <row r="123" spans="1:8" ht="42" customHeight="1">
      <c r="A123" s="94"/>
      <c r="B123" s="95"/>
      <c r="C123" s="95"/>
      <c r="D123" s="54"/>
      <c r="E123" s="54"/>
      <c r="F123" s="54"/>
      <c r="G123" s="54"/>
      <c r="H123" s="96"/>
    </row>
    <row r="124" spans="1:8" ht="42" customHeight="1">
      <c r="A124" s="94"/>
      <c r="B124" s="95"/>
      <c r="C124" s="95"/>
      <c r="D124" s="54"/>
      <c r="E124" s="54"/>
      <c r="F124" s="54"/>
      <c r="G124" s="54"/>
      <c r="H124" s="96"/>
    </row>
    <row r="125" spans="1:8" ht="42" customHeight="1">
      <c r="A125" s="97"/>
      <c r="B125" s="95"/>
      <c r="C125" s="95"/>
      <c r="D125" s="54"/>
      <c r="E125" s="54"/>
      <c r="F125" s="54"/>
      <c r="G125" s="54"/>
      <c r="H125" s="96"/>
    </row>
    <row r="126" spans="1:8" ht="42" customHeight="1">
      <c r="A126" s="94"/>
      <c r="B126" s="95"/>
      <c r="C126" s="95"/>
      <c r="D126" s="54"/>
      <c r="E126" s="54"/>
      <c r="F126" s="54"/>
      <c r="G126" s="54"/>
      <c r="H126" s="96"/>
    </row>
    <row r="127" spans="1:8" ht="42" customHeight="1">
      <c r="A127" s="94"/>
      <c r="B127" s="95"/>
      <c r="C127" s="95"/>
      <c r="D127" s="54"/>
      <c r="E127" s="54"/>
      <c r="F127" s="54"/>
      <c r="G127" s="54"/>
      <c r="H127" s="96"/>
    </row>
    <row r="128" spans="1:8" ht="42" customHeight="1">
      <c r="A128" s="94"/>
      <c r="B128" s="95"/>
      <c r="C128" s="95"/>
      <c r="D128" s="54"/>
      <c r="E128" s="54"/>
      <c r="F128" s="54"/>
      <c r="G128" s="54"/>
      <c r="H128" s="96"/>
    </row>
    <row r="129" spans="1:8" ht="42" customHeight="1">
      <c r="A129" s="97"/>
      <c r="B129" s="95"/>
      <c r="C129" s="95"/>
      <c r="D129" s="54"/>
      <c r="E129" s="54"/>
      <c r="F129" s="54"/>
      <c r="G129" s="54"/>
      <c r="H129" s="96"/>
    </row>
    <row r="130" spans="1:8" ht="42" customHeight="1">
      <c r="A130" s="94"/>
      <c r="B130" s="95"/>
      <c r="C130" s="95"/>
      <c r="D130" s="54"/>
      <c r="E130" s="54"/>
      <c r="F130" s="54"/>
      <c r="G130" s="54"/>
      <c r="H130" s="96"/>
    </row>
    <row r="131" spans="1:8" ht="42" customHeight="1">
      <c r="A131" s="94"/>
      <c r="B131" s="98"/>
      <c r="C131" s="98"/>
      <c r="D131" s="54"/>
      <c r="E131" s="54"/>
      <c r="F131" s="54"/>
      <c r="G131" s="54"/>
      <c r="H131" s="96"/>
    </row>
    <row r="132" spans="1:8" ht="42" customHeight="1">
      <c r="A132" s="94"/>
      <c r="B132" s="95"/>
      <c r="C132" s="95"/>
      <c r="D132" s="54"/>
      <c r="E132" s="54"/>
      <c r="F132" s="54"/>
      <c r="G132" s="54"/>
      <c r="H132" s="96"/>
    </row>
    <row r="133" spans="1:8" ht="42" customHeight="1">
      <c r="A133" s="94"/>
      <c r="B133" s="95"/>
      <c r="C133" s="95"/>
      <c r="D133" s="54"/>
      <c r="E133" s="54"/>
      <c r="F133" s="54"/>
      <c r="G133" s="54"/>
      <c r="H133" s="96"/>
    </row>
    <row r="134" spans="1:8" ht="42" customHeight="1">
      <c r="A134" s="94"/>
      <c r="B134" s="95"/>
      <c r="C134" s="95"/>
      <c r="D134" s="54"/>
      <c r="E134" s="54"/>
      <c r="F134" s="54"/>
      <c r="G134" s="54"/>
      <c r="H134" s="96"/>
    </row>
    <row r="135" spans="1:8" ht="42" customHeight="1">
      <c r="A135" s="94"/>
      <c r="B135" s="95"/>
      <c r="C135" s="95"/>
      <c r="D135" s="54"/>
      <c r="E135" s="54"/>
      <c r="F135" s="54"/>
      <c r="G135" s="54"/>
      <c r="H135" s="96"/>
    </row>
    <row r="136" spans="1:8" ht="42" customHeight="1">
      <c r="A136" s="94"/>
      <c r="B136" s="95"/>
      <c r="C136" s="95"/>
      <c r="D136" s="54"/>
      <c r="E136" s="54"/>
      <c r="F136" s="54"/>
      <c r="G136" s="54"/>
      <c r="H136" s="96"/>
    </row>
    <row r="137" spans="1:8" ht="42" customHeight="1">
      <c r="A137" s="94"/>
      <c r="B137" s="95"/>
      <c r="C137" s="95"/>
      <c r="D137" s="54"/>
      <c r="E137" s="54"/>
      <c r="F137" s="54"/>
      <c r="G137" s="54"/>
      <c r="H137" s="96"/>
    </row>
    <row r="138" spans="1:8" ht="42" customHeight="1">
      <c r="A138" s="94"/>
      <c r="B138" s="95"/>
      <c r="C138" s="95"/>
      <c r="D138" s="54"/>
      <c r="E138" s="54"/>
      <c r="F138" s="54"/>
      <c r="G138" s="54"/>
      <c r="H138" s="96"/>
    </row>
    <row r="139" spans="1:8" ht="42" customHeight="1">
      <c r="A139" s="94"/>
      <c r="B139" s="95"/>
      <c r="C139" s="95"/>
      <c r="D139" s="54"/>
      <c r="E139" s="54"/>
      <c r="F139" s="54"/>
      <c r="G139" s="54"/>
      <c r="H139" s="96"/>
    </row>
    <row r="140" spans="1:8" ht="42" customHeight="1">
      <c r="A140" s="94"/>
      <c r="B140" s="95"/>
      <c r="C140" s="95"/>
      <c r="D140" s="54"/>
      <c r="E140" s="54"/>
      <c r="F140" s="54"/>
      <c r="G140" s="54"/>
      <c r="H140" s="96"/>
    </row>
    <row r="141" spans="1:8" ht="42" customHeight="1">
      <c r="A141" s="94"/>
      <c r="B141" s="95"/>
      <c r="C141" s="95"/>
      <c r="D141" s="54"/>
      <c r="E141" s="54"/>
      <c r="F141" s="54"/>
      <c r="G141" s="54"/>
      <c r="H141" s="96"/>
    </row>
    <row r="142" spans="1:8" ht="42" customHeight="1">
      <c r="A142" s="94"/>
      <c r="B142" s="95"/>
      <c r="C142" s="95"/>
      <c r="D142" s="54"/>
      <c r="E142" s="54"/>
      <c r="F142" s="54"/>
      <c r="G142" s="54"/>
      <c r="H142" s="96"/>
    </row>
    <row r="143" spans="1:8" ht="42" customHeight="1">
      <c r="A143" s="94"/>
      <c r="B143" s="95"/>
      <c r="C143" s="95"/>
      <c r="D143" s="54"/>
      <c r="E143" s="54"/>
      <c r="F143" s="54"/>
      <c r="G143" s="54"/>
      <c r="H143" s="96"/>
    </row>
    <row r="144" spans="1:8" ht="42" customHeight="1">
      <c r="A144" s="94"/>
      <c r="B144" s="95"/>
      <c r="C144" s="95"/>
      <c r="D144" s="54"/>
      <c r="E144" s="54"/>
      <c r="F144" s="54"/>
      <c r="G144" s="54"/>
      <c r="H144" s="96"/>
    </row>
    <row r="145" spans="1:8" ht="42" customHeight="1">
      <c r="A145" s="94"/>
      <c r="B145" s="95"/>
      <c r="C145" s="95"/>
      <c r="D145" s="54"/>
      <c r="E145" s="54"/>
      <c r="F145" s="54"/>
      <c r="G145" s="54"/>
      <c r="H145" s="96"/>
    </row>
    <row r="146" spans="1:8" ht="42" customHeight="1">
      <c r="A146" s="94"/>
      <c r="B146" s="95"/>
      <c r="C146" s="95"/>
      <c r="D146" s="54"/>
      <c r="E146" s="54"/>
      <c r="F146" s="54"/>
      <c r="G146" s="54"/>
      <c r="H146" s="96"/>
    </row>
    <row r="147" spans="1:8" ht="42" customHeight="1">
      <c r="A147" s="94"/>
      <c r="B147" s="95"/>
      <c r="C147" s="95"/>
      <c r="D147" s="54"/>
      <c r="E147" s="54"/>
      <c r="F147" s="54"/>
      <c r="G147" s="54"/>
      <c r="H147" s="96"/>
    </row>
    <row r="148" spans="1:8" ht="42" customHeight="1">
      <c r="A148" s="94"/>
      <c r="B148" s="95"/>
      <c r="C148" s="95"/>
      <c r="D148" s="54"/>
      <c r="E148" s="54"/>
      <c r="F148" s="54"/>
      <c r="G148" s="54"/>
      <c r="H148" s="96"/>
    </row>
    <row r="149" spans="1:8" ht="42" customHeight="1">
      <c r="A149" s="99"/>
      <c r="B149" s="100"/>
      <c r="C149" s="100"/>
      <c r="D149" s="101"/>
      <c r="E149" s="101"/>
      <c r="F149" s="101"/>
      <c r="G149" s="101"/>
      <c r="H149" s="102"/>
    </row>
    <row r="150" spans="1:8" ht="42" customHeight="1">
      <c r="A150" s="99"/>
      <c r="B150" s="100"/>
      <c r="C150" s="100"/>
      <c r="D150" s="101"/>
      <c r="E150" s="101"/>
      <c r="F150" s="101"/>
      <c r="G150" s="101"/>
      <c r="H150" s="102"/>
    </row>
    <row r="151" spans="1:8" ht="42" customHeight="1">
      <c r="A151" s="270"/>
      <c r="B151" s="246"/>
      <c r="C151" s="246"/>
      <c r="D151" s="246"/>
      <c r="E151" s="246"/>
      <c r="F151" s="246"/>
      <c r="G151" s="246"/>
      <c r="H151" s="104"/>
    </row>
    <row r="152" spans="1:8" ht="42" customHeight="1">
      <c r="A152" s="105"/>
      <c r="B152" s="106"/>
      <c r="C152" s="106"/>
      <c r="D152" s="107"/>
      <c r="E152" s="107"/>
      <c r="F152" s="107"/>
      <c r="G152" s="107"/>
      <c r="H152" s="107"/>
    </row>
    <row r="153" spans="1:8" ht="42" customHeight="1">
      <c r="A153" s="105"/>
      <c r="B153" s="106"/>
      <c r="C153" s="106"/>
      <c r="D153" s="107"/>
      <c r="E153" s="107"/>
      <c r="F153" s="107"/>
      <c r="G153" s="107"/>
      <c r="H153" s="107"/>
    </row>
    <row r="154" spans="1:8" ht="42" customHeight="1">
      <c r="A154" s="105"/>
      <c r="B154" s="106"/>
      <c r="C154" s="106"/>
      <c r="D154" s="107"/>
      <c r="E154" s="107"/>
      <c r="F154" s="107"/>
      <c r="G154" s="107"/>
      <c r="H154" s="107"/>
    </row>
    <row r="155" spans="1:8" ht="42" customHeight="1">
      <c r="A155" s="105"/>
      <c r="B155" s="106"/>
      <c r="C155" s="106"/>
      <c r="D155" s="107"/>
      <c r="E155" s="107"/>
      <c r="F155" s="107"/>
      <c r="G155" s="107"/>
      <c r="H155" s="107"/>
    </row>
    <row r="156" spans="1:8" ht="42" customHeight="1">
      <c r="A156" s="105"/>
      <c r="B156" s="106"/>
      <c r="C156" s="106"/>
      <c r="D156" s="107"/>
      <c r="E156" s="107"/>
      <c r="F156" s="107"/>
      <c r="G156" s="107"/>
      <c r="H156" s="107"/>
    </row>
    <row r="157" spans="1:8" ht="42" customHeight="1">
      <c r="A157" s="105"/>
      <c r="B157" s="106"/>
      <c r="C157" s="106"/>
      <c r="D157" s="107"/>
      <c r="E157" s="107"/>
      <c r="F157" s="107"/>
      <c r="G157" s="107"/>
      <c r="H157" s="107"/>
    </row>
    <row r="158" spans="1:8" ht="42" customHeight="1">
      <c r="A158" s="105"/>
      <c r="B158" s="106"/>
      <c r="C158" s="106"/>
      <c r="D158" s="107"/>
      <c r="E158" s="107"/>
      <c r="F158" s="107"/>
      <c r="G158" s="107"/>
      <c r="H158" s="107"/>
    </row>
    <row r="159" spans="1:8" ht="42" customHeight="1">
      <c r="A159" s="105"/>
      <c r="B159" s="106"/>
      <c r="C159" s="106"/>
      <c r="D159" s="107"/>
      <c r="E159" s="107"/>
      <c r="F159" s="107"/>
      <c r="G159" s="107"/>
      <c r="H159" s="107"/>
    </row>
    <row r="160" spans="1:8" ht="42" customHeight="1">
      <c r="A160" s="105"/>
      <c r="B160" s="106"/>
      <c r="C160" s="106"/>
      <c r="D160" s="107"/>
      <c r="E160" s="107"/>
      <c r="F160" s="107"/>
      <c r="G160" s="107"/>
      <c r="H160" s="107"/>
    </row>
    <row r="161" spans="1:8" ht="42" customHeight="1">
      <c r="A161" s="105"/>
      <c r="B161" s="106"/>
      <c r="C161" s="106"/>
      <c r="D161" s="107"/>
      <c r="E161" s="107"/>
      <c r="F161" s="107"/>
      <c r="G161" s="107"/>
      <c r="H161" s="107"/>
    </row>
    <row r="162" spans="1:8" ht="42" customHeight="1">
      <c r="A162" s="105"/>
      <c r="B162" s="106"/>
      <c r="C162" s="106"/>
      <c r="D162" s="107"/>
      <c r="E162" s="107"/>
      <c r="F162" s="107"/>
      <c r="G162" s="107"/>
      <c r="H162" s="107"/>
    </row>
    <row r="163" spans="1:8" ht="42" customHeight="1">
      <c r="A163" s="105"/>
      <c r="B163" s="106"/>
      <c r="C163" s="106"/>
      <c r="D163" s="107"/>
      <c r="E163" s="107"/>
      <c r="F163" s="107"/>
      <c r="G163" s="107"/>
      <c r="H163" s="107"/>
    </row>
    <row r="164" spans="1:8" ht="42" customHeight="1">
      <c r="A164" s="105"/>
      <c r="B164" s="106"/>
      <c r="C164" s="106"/>
      <c r="D164" s="107"/>
      <c r="E164" s="107"/>
      <c r="F164" s="107"/>
      <c r="G164" s="107"/>
      <c r="H164" s="107"/>
    </row>
    <row r="165" spans="1:8" ht="42" customHeight="1">
      <c r="A165" s="105"/>
      <c r="B165" s="106"/>
      <c r="C165" s="106"/>
      <c r="D165" s="107"/>
      <c r="E165" s="107"/>
      <c r="F165" s="107"/>
      <c r="G165" s="107"/>
      <c r="H165" s="107"/>
    </row>
    <row r="166" spans="1:8" ht="42" customHeight="1">
      <c r="A166" s="105"/>
      <c r="B166" s="106"/>
      <c r="C166" s="106"/>
      <c r="D166" s="107"/>
      <c r="E166" s="107"/>
      <c r="F166" s="107"/>
      <c r="G166" s="107"/>
      <c r="H166" s="107"/>
    </row>
    <row r="167" spans="1:8" ht="42" customHeight="1">
      <c r="A167" s="105"/>
      <c r="B167" s="106"/>
      <c r="C167" s="106"/>
      <c r="D167" s="107"/>
      <c r="E167" s="107"/>
      <c r="F167" s="107"/>
      <c r="G167" s="107"/>
      <c r="H167" s="107"/>
    </row>
    <row r="168" spans="1:8" ht="42" customHeight="1">
      <c r="A168" s="105"/>
      <c r="B168" s="106"/>
      <c r="C168" s="106"/>
      <c r="D168" s="107"/>
      <c r="E168" s="107"/>
      <c r="F168" s="107"/>
      <c r="G168" s="107"/>
      <c r="H168" s="107"/>
    </row>
    <row r="169" spans="1:8" ht="42" customHeight="1">
      <c r="A169" s="105"/>
      <c r="B169" s="106"/>
      <c r="C169" s="106"/>
      <c r="D169" s="107"/>
      <c r="E169" s="107"/>
      <c r="F169" s="107"/>
      <c r="G169" s="107"/>
      <c r="H169" s="107"/>
    </row>
    <row r="170" spans="1:8" ht="42" customHeight="1">
      <c r="A170" s="105"/>
      <c r="B170" s="106"/>
      <c r="C170" s="106"/>
      <c r="D170" s="107"/>
      <c r="E170" s="107"/>
      <c r="F170" s="107"/>
      <c r="G170" s="107"/>
      <c r="H170" s="107"/>
    </row>
    <row r="171" spans="1:8" ht="42" customHeight="1">
      <c r="A171" s="105"/>
      <c r="B171" s="106"/>
      <c r="C171" s="106"/>
      <c r="D171" s="107"/>
      <c r="E171" s="107"/>
      <c r="F171" s="107"/>
      <c r="G171" s="107"/>
      <c r="H171" s="107"/>
    </row>
    <row r="172" spans="1:8" ht="42" customHeight="1">
      <c r="A172" s="105"/>
      <c r="B172" s="106"/>
      <c r="C172" s="106"/>
      <c r="D172" s="107"/>
      <c r="E172" s="107"/>
      <c r="F172" s="107"/>
      <c r="G172" s="107"/>
      <c r="H172" s="107"/>
    </row>
    <row r="173" spans="1:8" ht="42" customHeight="1">
      <c r="A173" s="105"/>
      <c r="B173" s="106"/>
      <c r="C173" s="106"/>
      <c r="D173" s="107"/>
      <c r="E173" s="107"/>
      <c r="F173" s="107"/>
      <c r="G173" s="107"/>
      <c r="H173" s="107"/>
    </row>
    <row r="174" spans="1:8" ht="42" customHeight="1">
      <c r="A174" s="105"/>
      <c r="B174" s="106"/>
      <c r="C174" s="106"/>
      <c r="D174" s="107"/>
      <c r="E174" s="107"/>
      <c r="F174" s="107"/>
      <c r="G174" s="107"/>
      <c r="H174" s="107"/>
    </row>
    <row r="175" spans="1:8" ht="42" customHeight="1">
      <c r="A175" s="105"/>
      <c r="B175" s="106"/>
      <c r="C175" s="106"/>
      <c r="D175" s="107"/>
      <c r="E175" s="107"/>
      <c r="F175" s="107"/>
      <c r="G175" s="107"/>
      <c r="H175" s="107"/>
    </row>
    <row r="176" spans="1:8" ht="42" customHeight="1">
      <c r="A176" s="105"/>
      <c r="B176" s="106"/>
      <c r="C176" s="106"/>
      <c r="D176" s="107"/>
      <c r="E176" s="107"/>
      <c r="F176" s="107"/>
      <c r="G176" s="107"/>
      <c r="H176" s="107"/>
    </row>
    <row r="177" spans="1:8" ht="42" customHeight="1">
      <c r="A177" s="105"/>
      <c r="B177" s="106"/>
      <c r="C177" s="106"/>
      <c r="D177" s="107"/>
      <c r="E177" s="107"/>
      <c r="F177" s="107"/>
      <c r="G177" s="107"/>
      <c r="H177" s="107"/>
    </row>
    <row r="178" spans="1:8" ht="42" customHeight="1">
      <c r="A178" s="105"/>
      <c r="B178" s="106"/>
      <c r="C178" s="106"/>
      <c r="D178" s="107"/>
      <c r="E178" s="107"/>
      <c r="F178" s="107"/>
      <c r="G178" s="107"/>
      <c r="H178" s="107"/>
    </row>
    <row r="179" spans="1:8" ht="42" customHeight="1">
      <c r="A179" s="105"/>
      <c r="B179" s="106"/>
      <c r="C179" s="106"/>
      <c r="D179" s="107"/>
      <c r="E179" s="107"/>
      <c r="F179" s="107"/>
      <c r="G179" s="107"/>
      <c r="H179" s="107"/>
    </row>
    <row r="180" spans="1:8" ht="42" customHeight="1">
      <c r="A180" s="105"/>
      <c r="B180" s="106"/>
      <c r="C180" s="106"/>
      <c r="D180" s="107"/>
      <c r="E180" s="107"/>
      <c r="F180" s="107"/>
      <c r="G180" s="107"/>
      <c r="H180" s="107"/>
    </row>
    <row r="181" spans="1:8" ht="42" customHeight="1">
      <c r="A181" s="105"/>
      <c r="B181" s="106"/>
      <c r="C181" s="106"/>
      <c r="D181" s="107"/>
      <c r="E181" s="107"/>
      <c r="F181" s="107"/>
      <c r="G181" s="107"/>
      <c r="H181" s="107"/>
    </row>
    <row r="182" spans="1:8" ht="42" customHeight="1">
      <c r="A182" s="105"/>
      <c r="B182" s="106"/>
      <c r="C182" s="106"/>
      <c r="D182" s="107"/>
      <c r="E182" s="107"/>
      <c r="F182" s="107"/>
      <c r="G182" s="107"/>
      <c r="H182" s="107"/>
    </row>
    <row r="183" spans="1:8" ht="42" customHeight="1">
      <c r="A183" s="105"/>
      <c r="B183" s="106"/>
      <c r="C183" s="106"/>
      <c r="D183" s="107"/>
      <c r="E183" s="107"/>
      <c r="F183" s="107"/>
      <c r="G183" s="107"/>
      <c r="H183" s="107"/>
    </row>
    <row r="184" spans="1:8" ht="42" customHeight="1">
      <c r="A184" s="105"/>
      <c r="B184" s="106"/>
      <c r="C184" s="106"/>
      <c r="D184" s="107"/>
      <c r="E184" s="107"/>
      <c r="F184" s="107"/>
      <c r="G184" s="107"/>
      <c r="H184" s="107"/>
    </row>
    <row r="185" spans="1:8" ht="42" customHeight="1">
      <c r="A185" s="105"/>
      <c r="B185" s="106"/>
      <c r="C185" s="106"/>
      <c r="D185" s="107"/>
      <c r="E185" s="107"/>
      <c r="F185" s="107"/>
      <c r="G185" s="107"/>
      <c r="H185" s="107"/>
    </row>
    <row r="186" spans="1:8" ht="42" customHeight="1">
      <c r="A186" s="105"/>
      <c r="B186" s="106"/>
      <c r="C186" s="106"/>
      <c r="D186" s="107"/>
      <c r="E186" s="107"/>
      <c r="F186" s="107"/>
      <c r="G186" s="107"/>
      <c r="H186" s="107"/>
    </row>
    <row r="187" spans="1:8" ht="42" customHeight="1">
      <c r="A187" s="105"/>
      <c r="B187" s="106"/>
      <c r="C187" s="106"/>
      <c r="D187" s="107"/>
      <c r="E187" s="107"/>
      <c r="F187" s="107"/>
      <c r="G187" s="107"/>
      <c r="H187" s="107"/>
    </row>
    <row r="188" spans="1:8" ht="42" customHeight="1">
      <c r="A188" s="105"/>
      <c r="B188" s="106"/>
      <c r="C188" s="106"/>
      <c r="D188" s="107"/>
      <c r="E188" s="107"/>
      <c r="F188" s="107"/>
      <c r="G188" s="107"/>
      <c r="H188" s="107"/>
    </row>
    <row r="189" spans="1:8" ht="42" customHeight="1">
      <c r="A189" s="105"/>
      <c r="B189" s="106"/>
      <c r="C189" s="106"/>
      <c r="D189" s="107"/>
      <c r="E189" s="107"/>
      <c r="F189" s="107"/>
      <c r="G189" s="107"/>
      <c r="H189" s="107"/>
    </row>
    <row r="190" spans="1:8" ht="42" customHeight="1">
      <c r="A190" s="105"/>
      <c r="B190" s="106"/>
      <c r="C190" s="106"/>
      <c r="D190" s="107"/>
      <c r="E190" s="107"/>
      <c r="F190" s="107"/>
      <c r="G190" s="107"/>
      <c r="H190" s="107"/>
    </row>
    <row r="191" spans="1:8" ht="42" customHeight="1">
      <c r="A191" s="105"/>
      <c r="B191" s="106"/>
      <c r="C191" s="106"/>
      <c r="D191" s="107"/>
      <c r="E191" s="107"/>
      <c r="F191" s="107"/>
      <c r="G191" s="107"/>
      <c r="H191" s="107"/>
    </row>
    <row r="192" spans="1:8" ht="42" customHeight="1">
      <c r="A192" s="105"/>
      <c r="B192" s="106"/>
      <c r="C192" s="106"/>
      <c r="D192" s="107"/>
      <c r="E192" s="107"/>
      <c r="F192" s="107"/>
      <c r="G192" s="107"/>
      <c r="H192" s="107"/>
    </row>
    <row r="193" spans="1:8" ht="42" customHeight="1">
      <c r="A193" s="105"/>
      <c r="B193" s="106"/>
      <c r="C193" s="106"/>
      <c r="D193" s="107"/>
      <c r="E193" s="107"/>
      <c r="F193" s="107"/>
      <c r="G193" s="107"/>
      <c r="H193" s="107"/>
    </row>
    <row r="194" spans="1:8" ht="42" customHeight="1">
      <c r="A194" s="105"/>
      <c r="B194" s="106"/>
      <c r="C194" s="106"/>
      <c r="D194" s="107"/>
      <c r="E194" s="107"/>
      <c r="F194" s="107"/>
      <c r="G194" s="107"/>
      <c r="H194" s="107"/>
    </row>
    <row r="195" spans="1:8" ht="42" customHeight="1">
      <c r="A195" s="105"/>
      <c r="B195" s="106"/>
      <c r="C195" s="106"/>
      <c r="D195" s="107"/>
      <c r="E195" s="107"/>
      <c r="F195" s="107"/>
      <c r="G195" s="107"/>
      <c r="H195" s="107"/>
    </row>
    <row r="196" spans="1:8" ht="42" customHeight="1">
      <c r="A196" s="105"/>
      <c r="B196" s="106"/>
      <c r="C196" s="106"/>
      <c r="D196" s="107"/>
      <c r="E196" s="107"/>
      <c r="F196" s="107"/>
      <c r="G196" s="107"/>
      <c r="H196" s="107"/>
    </row>
    <row r="197" spans="1:8" ht="42" customHeight="1">
      <c r="A197" s="105"/>
      <c r="B197" s="106"/>
      <c r="C197" s="106"/>
      <c r="D197" s="107"/>
      <c r="E197" s="107"/>
      <c r="F197" s="107"/>
      <c r="G197" s="107"/>
      <c r="H197" s="107"/>
    </row>
    <row r="198" spans="1:8" ht="42" customHeight="1">
      <c r="A198" s="105"/>
      <c r="B198" s="106"/>
      <c r="C198" s="106"/>
      <c r="D198" s="107"/>
      <c r="E198" s="107"/>
      <c r="F198" s="107"/>
      <c r="G198" s="107"/>
      <c r="H198" s="107"/>
    </row>
    <row r="199" spans="1:8" ht="42" customHeight="1">
      <c r="A199" s="105"/>
      <c r="B199" s="106"/>
      <c r="C199" s="106"/>
      <c r="D199" s="107"/>
      <c r="E199" s="107"/>
      <c r="F199" s="107"/>
      <c r="G199" s="107"/>
      <c r="H199" s="107"/>
    </row>
    <row r="200" spans="1:8" ht="42" customHeight="1">
      <c r="A200" s="105"/>
      <c r="B200" s="106"/>
      <c r="C200" s="106"/>
      <c r="D200" s="107"/>
      <c r="E200" s="107"/>
      <c r="F200" s="107"/>
      <c r="G200" s="107"/>
      <c r="H200" s="107"/>
    </row>
    <row r="201" spans="1:8" ht="42" customHeight="1">
      <c r="A201" s="105"/>
      <c r="B201" s="106"/>
      <c r="C201" s="106"/>
      <c r="D201" s="107"/>
      <c r="E201" s="107"/>
      <c r="F201" s="107"/>
      <c r="G201" s="107"/>
      <c r="H201" s="107"/>
    </row>
    <row r="202" spans="1:8" ht="42" customHeight="1">
      <c r="A202" s="105"/>
      <c r="B202" s="106"/>
      <c r="C202" s="106"/>
      <c r="D202" s="107"/>
      <c r="E202" s="107"/>
      <c r="F202" s="107"/>
      <c r="G202" s="107"/>
      <c r="H202" s="107"/>
    </row>
    <row r="203" spans="1:8" ht="42" customHeight="1">
      <c r="A203" s="105"/>
      <c r="B203" s="106"/>
      <c r="C203" s="106"/>
      <c r="D203" s="107"/>
      <c r="E203" s="107"/>
      <c r="F203" s="107"/>
      <c r="G203" s="107"/>
      <c r="H203" s="107"/>
    </row>
    <row r="204" spans="1:8" ht="42" customHeight="1">
      <c r="A204" s="105"/>
      <c r="B204" s="106"/>
      <c r="C204" s="106"/>
      <c r="D204" s="107"/>
      <c r="E204" s="107"/>
      <c r="F204" s="107"/>
      <c r="G204" s="107"/>
      <c r="H204" s="107"/>
    </row>
    <row r="205" spans="1:8" ht="42" customHeight="1">
      <c r="A205" s="105"/>
      <c r="B205" s="106"/>
      <c r="C205" s="106"/>
      <c r="D205" s="107"/>
      <c r="E205" s="107"/>
      <c r="F205" s="107"/>
      <c r="G205" s="107"/>
      <c r="H205" s="107"/>
    </row>
    <row r="206" spans="1:8" ht="42" customHeight="1">
      <c r="A206" s="105"/>
      <c r="B206" s="106"/>
      <c r="C206" s="106"/>
      <c r="D206" s="107"/>
      <c r="E206" s="107"/>
      <c r="F206" s="107"/>
      <c r="G206" s="107"/>
      <c r="H206" s="107"/>
    </row>
    <row r="207" spans="1:8" ht="42" customHeight="1">
      <c r="A207" s="105"/>
      <c r="B207" s="106"/>
      <c r="C207" s="106"/>
      <c r="D207" s="107"/>
      <c r="E207" s="107"/>
      <c r="F207" s="107"/>
      <c r="G207" s="107"/>
      <c r="H207" s="107"/>
    </row>
    <row r="208" spans="1:8" ht="42" customHeight="1">
      <c r="A208" s="105"/>
      <c r="B208" s="106"/>
      <c r="C208" s="106"/>
      <c r="D208" s="107"/>
      <c r="E208" s="107"/>
      <c r="F208" s="107"/>
      <c r="G208" s="107"/>
      <c r="H208" s="107"/>
    </row>
    <row r="209" spans="1:8" ht="42" customHeight="1">
      <c r="A209" s="105"/>
      <c r="B209" s="106"/>
      <c r="C209" s="106"/>
      <c r="D209" s="107"/>
      <c r="E209" s="107"/>
      <c r="F209" s="107"/>
      <c r="G209" s="107"/>
      <c r="H209" s="107"/>
    </row>
    <row r="210" spans="1:8" ht="42" customHeight="1">
      <c r="A210" s="105"/>
      <c r="B210" s="106"/>
      <c r="C210" s="106"/>
      <c r="D210" s="107"/>
      <c r="E210" s="107"/>
      <c r="F210" s="107"/>
      <c r="G210" s="107"/>
      <c r="H210" s="107"/>
    </row>
    <row r="211" spans="1:8" ht="42" customHeight="1">
      <c r="A211" s="105"/>
      <c r="B211" s="106"/>
      <c r="C211" s="106"/>
      <c r="D211" s="107"/>
      <c r="E211" s="107"/>
      <c r="F211" s="107"/>
      <c r="G211" s="107"/>
      <c r="H211" s="107"/>
    </row>
    <row r="212" spans="1:8" ht="42" customHeight="1">
      <c r="A212" s="105"/>
      <c r="B212" s="106"/>
      <c r="C212" s="106"/>
      <c r="D212" s="107"/>
      <c r="E212" s="107"/>
      <c r="F212" s="107"/>
      <c r="G212" s="107"/>
      <c r="H212" s="107"/>
    </row>
    <row r="213" spans="1:8" ht="42" customHeight="1">
      <c r="A213" s="105"/>
      <c r="B213" s="106"/>
      <c r="C213" s="106"/>
      <c r="D213" s="107"/>
      <c r="E213" s="107"/>
      <c r="F213" s="107"/>
      <c r="G213" s="107"/>
      <c r="H213" s="107"/>
    </row>
    <row r="214" spans="1:8" ht="42" customHeight="1">
      <c r="A214" s="105"/>
      <c r="B214" s="106"/>
      <c r="C214" s="106"/>
      <c r="D214" s="107"/>
      <c r="E214" s="107"/>
      <c r="F214" s="107"/>
      <c r="G214" s="107"/>
      <c r="H214" s="107"/>
    </row>
    <row r="215" spans="1:8" ht="42" customHeight="1">
      <c r="A215" s="105"/>
      <c r="B215" s="106"/>
      <c r="C215" s="106"/>
      <c r="D215" s="107"/>
      <c r="E215" s="107"/>
      <c r="F215" s="107"/>
      <c r="G215" s="107"/>
      <c r="H215" s="107"/>
    </row>
    <row r="216" spans="1:8" ht="42" customHeight="1">
      <c r="A216" s="105"/>
      <c r="B216" s="106"/>
      <c r="C216" s="106"/>
      <c r="D216" s="107"/>
      <c r="E216" s="107"/>
      <c r="F216" s="107"/>
      <c r="G216" s="107"/>
      <c r="H216" s="107"/>
    </row>
    <row r="217" spans="1:8" ht="42" customHeight="1">
      <c r="A217" s="105"/>
      <c r="B217" s="106"/>
      <c r="C217" s="106"/>
      <c r="D217" s="107"/>
      <c r="E217" s="107"/>
      <c r="F217" s="107"/>
      <c r="G217" s="107"/>
      <c r="H217" s="107"/>
    </row>
    <row r="218" spans="1:8" ht="42" customHeight="1">
      <c r="A218" s="105"/>
      <c r="B218" s="106"/>
      <c r="C218" s="106"/>
      <c r="D218" s="107"/>
      <c r="E218" s="107"/>
      <c r="F218" s="107"/>
      <c r="G218" s="107"/>
      <c r="H218" s="107"/>
    </row>
    <row r="219" spans="1:8" ht="42" customHeight="1">
      <c r="A219" s="105"/>
      <c r="B219" s="106"/>
      <c r="C219" s="106"/>
      <c r="D219" s="107"/>
      <c r="E219" s="107"/>
      <c r="F219" s="107"/>
      <c r="G219" s="107"/>
      <c r="H219" s="107"/>
    </row>
    <row r="220" spans="1:8" ht="42" customHeight="1">
      <c r="A220" s="105"/>
      <c r="B220" s="106"/>
      <c r="C220" s="106"/>
      <c r="D220" s="107"/>
      <c r="E220" s="107"/>
      <c r="F220" s="107"/>
      <c r="G220" s="107"/>
      <c r="H220" s="107"/>
    </row>
    <row r="221" spans="1:8" ht="42" customHeight="1">
      <c r="A221" s="105"/>
      <c r="B221" s="106"/>
      <c r="C221" s="106"/>
      <c r="D221" s="107"/>
      <c r="E221" s="107"/>
      <c r="F221" s="107"/>
      <c r="G221" s="107"/>
      <c r="H221" s="107"/>
    </row>
    <row r="222" spans="1:8" ht="42" customHeight="1">
      <c r="A222" s="105"/>
      <c r="B222" s="106"/>
      <c r="C222" s="106"/>
      <c r="D222" s="107"/>
      <c r="E222" s="107"/>
      <c r="F222" s="107"/>
      <c r="G222" s="107"/>
      <c r="H222" s="107"/>
    </row>
    <row r="223" spans="1:8" ht="42" customHeight="1">
      <c r="A223" s="105"/>
      <c r="B223" s="106"/>
      <c r="C223" s="106"/>
      <c r="D223" s="107"/>
      <c r="E223" s="107"/>
      <c r="F223" s="107"/>
      <c r="G223" s="107"/>
      <c r="H223" s="107"/>
    </row>
    <row r="224" spans="1:8" ht="42" customHeight="1">
      <c r="A224" s="105"/>
      <c r="B224" s="106"/>
      <c r="C224" s="106"/>
      <c r="D224" s="107"/>
      <c r="E224" s="107"/>
      <c r="F224" s="107"/>
      <c r="G224" s="107"/>
      <c r="H224" s="107"/>
    </row>
    <row r="225" spans="1:8" ht="42" customHeight="1">
      <c r="A225" s="105"/>
      <c r="B225" s="106"/>
      <c r="C225" s="106"/>
      <c r="D225" s="107"/>
      <c r="E225" s="107"/>
      <c r="F225" s="107"/>
      <c r="G225" s="107"/>
      <c r="H225" s="107"/>
    </row>
    <row r="226" spans="1:8" ht="42" customHeight="1">
      <c r="A226" s="105"/>
      <c r="B226" s="106"/>
      <c r="C226" s="106"/>
      <c r="D226" s="107"/>
      <c r="E226" s="107"/>
      <c r="F226" s="107"/>
      <c r="G226" s="107"/>
      <c r="H226" s="107"/>
    </row>
    <row r="227" spans="1:8" ht="42" customHeight="1">
      <c r="A227" s="105"/>
      <c r="B227" s="106"/>
      <c r="C227" s="106"/>
      <c r="D227" s="107"/>
      <c r="E227" s="107"/>
      <c r="F227" s="107"/>
      <c r="G227" s="107"/>
      <c r="H227" s="107"/>
    </row>
    <row r="228" spans="1:8" ht="42" customHeight="1">
      <c r="A228" s="105"/>
      <c r="B228" s="106"/>
      <c r="C228" s="106"/>
      <c r="D228" s="107"/>
      <c r="E228" s="107"/>
      <c r="F228" s="107"/>
      <c r="G228" s="107"/>
      <c r="H228" s="107"/>
    </row>
    <row r="229" spans="1:8" ht="42" customHeight="1">
      <c r="A229" s="105"/>
      <c r="B229" s="106"/>
      <c r="C229" s="106"/>
      <c r="D229" s="107"/>
      <c r="E229" s="107"/>
      <c r="F229" s="107"/>
      <c r="G229" s="107"/>
      <c r="H229" s="107"/>
    </row>
    <row r="230" spans="1:8" ht="42" customHeight="1">
      <c r="A230" s="105"/>
      <c r="B230" s="106"/>
      <c r="C230" s="106"/>
      <c r="D230" s="107"/>
      <c r="E230" s="107"/>
      <c r="F230" s="107"/>
      <c r="G230" s="107"/>
      <c r="H230" s="107"/>
    </row>
    <row r="231" spans="1:8" ht="42" customHeight="1">
      <c r="A231" s="105"/>
      <c r="B231" s="106"/>
      <c r="C231" s="106"/>
      <c r="D231" s="107"/>
      <c r="E231" s="107"/>
      <c r="F231" s="107"/>
      <c r="G231" s="107"/>
      <c r="H231" s="107"/>
    </row>
    <row r="232" spans="1:8" ht="42" customHeight="1">
      <c r="A232" s="105"/>
      <c r="B232" s="106"/>
      <c r="C232" s="106"/>
      <c r="D232" s="107"/>
      <c r="E232" s="107"/>
      <c r="F232" s="107"/>
      <c r="G232" s="107"/>
      <c r="H232" s="107"/>
    </row>
    <row r="233" spans="1:8" ht="42" customHeight="1">
      <c r="A233" s="105"/>
      <c r="B233" s="106"/>
      <c r="C233" s="106"/>
      <c r="D233" s="107"/>
      <c r="E233" s="107"/>
      <c r="F233" s="107"/>
      <c r="G233" s="107"/>
      <c r="H233" s="107"/>
    </row>
    <row r="234" spans="1:8" ht="42" customHeight="1">
      <c r="A234" s="105"/>
      <c r="B234" s="106"/>
      <c r="C234" s="106"/>
      <c r="D234" s="107"/>
      <c r="E234" s="107"/>
      <c r="F234" s="107"/>
      <c r="G234" s="107"/>
      <c r="H234" s="107"/>
    </row>
    <row r="235" spans="1:8" ht="42" customHeight="1">
      <c r="A235" s="105"/>
      <c r="B235" s="106"/>
      <c r="C235" s="106"/>
      <c r="D235" s="107"/>
      <c r="E235" s="107"/>
      <c r="F235" s="107"/>
      <c r="G235" s="107"/>
      <c r="H235" s="107"/>
    </row>
    <row r="236" spans="1:8" ht="42" customHeight="1">
      <c r="A236" s="105"/>
      <c r="B236" s="106"/>
      <c r="C236" s="106"/>
      <c r="D236" s="107"/>
      <c r="E236" s="107"/>
      <c r="F236" s="107"/>
      <c r="G236" s="107"/>
      <c r="H236" s="107"/>
    </row>
    <row r="237" spans="1:8" ht="42" customHeight="1">
      <c r="A237" s="105"/>
      <c r="B237" s="106"/>
      <c r="C237" s="106"/>
      <c r="D237" s="107"/>
      <c r="E237" s="107"/>
      <c r="F237" s="107"/>
      <c r="G237" s="107"/>
      <c r="H237" s="107"/>
    </row>
    <row r="238" spans="1:8" ht="42" customHeight="1">
      <c r="A238" s="105"/>
      <c r="B238" s="106"/>
      <c r="C238" s="106"/>
      <c r="D238" s="107"/>
      <c r="E238" s="107"/>
      <c r="F238" s="107"/>
      <c r="G238" s="107"/>
      <c r="H238" s="107"/>
    </row>
    <row r="239" spans="1:8" ht="42" customHeight="1">
      <c r="A239" s="105"/>
      <c r="B239" s="106"/>
      <c r="C239" s="106"/>
      <c r="D239" s="107"/>
      <c r="E239" s="107"/>
      <c r="F239" s="107"/>
      <c r="G239" s="107"/>
      <c r="H239" s="107"/>
    </row>
    <row r="240" spans="1:8" ht="42" customHeight="1">
      <c r="A240" s="105"/>
      <c r="B240" s="106"/>
      <c r="C240" s="106"/>
      <c r="D240" s="107"/>
      <c r="E240" s="107"/>
      <c r="F240" s="107"/>
      <c r="G240" s="107"/>
      <c r="H240" s="107"/>
    </row>
    <row r="241" spans="1:8" ht="42" customHeight="1">
      <c r="A241" s="105"/>
      <c r="B241" s="106"/>
      <c r="C241" s="106"/>
      <c r="D241" s="107"/>
      <c r="E241" s="107"/>
      <c r="F241" s="107"/>
      <c r="G241" s="107"/>
      <c r="H241" s="107"/>
    </row>
    <row r="242" spans="1:8" ht="42" customHeight="1">
      <c r="A242" s="105"/>
      <c r="B242" s="106"/>
      <c r="C242" s="106"/>
      <c r="D242" s="107"/>
      <c r="E242" s="107"/>
      <c r="F242" s="107"/>
      <c r="G242" s="107"/>
      <c r="H242" s="107"/>
    </row>
    <row r="243" spans="1:8" ht="42" customHeight="1">
      <c r="A243" s="105"/>
      <c r="B243" s="106"/>
      <c r="C243" s="106"/>
      <c r="D243" s="107"/>
      <c r="E243" s="107"/>
      <c r="F243" s="107"/>
      <c r="G243" s="107"/>
      <c r="H243" s="107"/>
    </row>
    <row r="244" spans="1:8" ht="42" customHeight="1">
      <c r="A244" s="105"/>
      <c r="B244" s="106"/>
      <c r="C244" s="106"/>
      <c r="D244" s="107"/>
      <c r="E244" s="107"/>
      <c r="F244" s="107"/>
      <c r="G244" s="107"/>
      <c r="H244" s="107"/>
    </row>
    <row r="245" spans="1:8" ht="42" customHeight="1">
      <c r="A245" s="105"/>
      <c r="B245" s="106"/>
      <c r="C245" s="106"/>
      <c r="D245" s="107"/>
      <c r="E245" s="107"/>
      <c r="F245" s="107"/>
      <c r="G245" s="107"/>
      <c r="H245" s="107"/>
    </row>
    <row r="246" spans="1:8" ht="42" customHeight="1">
      <c r="A246" s="105"/>
      <c r="B246" s="106"/>
      <c r="C246" s="106"/>
      <c r="D246" s="107"/>
      <c r="E246" s="107"/>
      <c r="F246" s="107"/>
      <c r="G246" s="107"/>
      <c r="H246" s="107"/>
    </row>
    <row r="247" spans="1:8" ht="42" customHeight="1">
      <c r="A247" s="105"/>
      <c r="B247" s="106"/>
      <c r="C247" s="106"/>
      <c r="D247" s="107"/>
      <c r="E247" s="107"/>
      <c r="F247" s="107"/>
      <c r="G247" s="107"/>
      <c r="H247" s="107"/>
    </row>
    <row r="248" spans="1:8" ht="42" customHeight="1">
      <c r="A248" s="105"/>
      <c r="B248" s="106"/>
      <c r="C248" s="106"/>
      <c r="D248" s="107"/>
      <c r="E248" s="107"/>
      <c r="F248" s="107"/>
      <c r="G248" s="107"/>
      <c r="H248" s="107"/>
    </row>
    <row r="249" spans="1:8" ht="42" customHeight="1">
      <c r="A249" s="105"/>
      <c r="B249" s="106"/>
      <c r="C249" s="106"/>
      <c r="D249" s="107"/>
      <c r="E249" s="107"/>
      <c r="F249" s="107"/>
      <c r="G249" s="107"/>
      <c r="H249" s="107"/>
    </row>
    <row r="250" spans="1:8" ht="42" customHeight="1">
      <c r="A250" s="105"/>
      <c r="B250" s="106"/>
      <c r="C250" s="106"/>
      <c r="D250" s="107"/>
      <c r="E250" s="107"/>
      <c r="F250" s="107"/>
      <c r="G250" s="107"/>
      <c r="H250" s="107"/>
    </row>
    <row r="251" spans="1:8" ht="42" customHeight="1">
      <c r="A251" s="105"/>
      <c r="B251" s="106"/>
      <c r="C251" s="106"/>
      <c r="D251" s="107"/>
      <c r="E251" s="107"/>
      <c r="F251" s="107"/>
      <c r="G251" s="107"/>
      <c r="H251" s="107"/>
    </row>
    <row r="252" spans="1:8" ht="42" customHeight="1">
      <c r="A252" s="105"/>
      <c r="B252" s="106"/>
      <c r="C252" s="106"/>
      <c r="D252" s="107"/>
      <c r="E252" s="107"/>
      <c r="F252" s="107"/>
      <c r="G252" s="107"/>
      <c r="H252" s="107"/>
    </row>
    <row r="253" spans="1:8" ht="42" customHeight="1">
      <c r="A253" s="105"/>
      <c r="B253" s="106"/>
      <c r="C253" s="106"/>
      <c r="D253" s="107"/>
      <c r="E253" s="107"/>
      <c r="F253" s="107"/>
      <c r="G253" s="107"/>
      <c r="H253" s="107"/>
    </row>
    <row r="254" spans="1:8" ht="42" customHeight="1">
      <c r="A254" s="105"/>
      <c r="B254" s="106"/>
      <c r="C254" s="106"/>
      <c r="D254" s="107"/>
      <c r="E254" s="107"/>
      <c r="F254" s="107"/>
      <c r="G254" s="107"/>
      <c r="H254" s="107"/>
    </row>
    <row r="255" spans="1:8" ht="42" customHeight="1">
      <c r="A255" s="105"/>
      <c r="B255" s="106"/>
      <c r="C255" s="106"/>
      <c r="D255" s="107"/>
      <c r="E255" s="107"/>
      <c r="F255" s="107"/>
      <c r="G255" s="107"/>
      <c r="H255" s="107"/>
    </row>
    <row r="256" spans="1:8" ht="42" customHeight="1">
      <c r="A256" s="105"/>
      <c r="B256" s="106"/>
      <c r="C256" s="106"/>
      <c r="D256" s="107"/>
      <c r="E256" s="107"/>
      <c r="F256" s="107"/>
      <c r="G256" s="107"/>
      <c r="H256" s="107"/>
    </row>
    <row r="257" spans="1:8" ht="42" customHeight="1">
      <c r="A257" s="105"/>
      <c r="B257" s="106"/>
      <c r="C257" s="106"/>
      <c r="D257" s="107"/>
      <c r="E257" s="107"/>
      <c r="F257" s="107"/>
      <c r="G257" s="107"/>
      <c r="H257" s="107"/>
    </row>
    <row r="258" spans="1:8" ht="42" customHeight="1">
      <c r="A258" s="105"/>
      <c r="B258" s="106"/>
      <c r="C258" s="106"/>
      <c r="D258" s="107"/>
      <c r="E258" s="107"/>
      <c r="F258" s="107"/>
      <c r="G258" s="107"/>
      <c r="H258" s="107"/>
    </row>
    <row r="259" spans="1:8" ht="42" customHeight="1">
      <c r="A259" s="105"/>
      <c r="B259" s="106"/>
      <c r="C259" s="106"/>
      <c r="D259" s="107"/>
      <c r="E259" s="107"/>
      <c r="F259" s="107"/>
      <c r="G259" s="107"/>
      <c r="H259" s="107"/>
    </row>
    <row r="260" spans="1:8" ht="42" customHeight="1">
      <c r="A260" s="105"/>
      <c r="B260" s="106"/>
      <c r="C260" s="106"/>
      <c r="D260" s="107"/>
      <c r="E260" s="107"/>
      <c r="F260" s="107"/>
      <c r="G260" s="107"/>
      <c r="H260" s="107"/>
    </row>
    <row r="261" spans="1:8" ht="42" customHeight="1">
      <c r="A261" s="105"/>
      <c r="B261" s="106"/>
      <c r="C261" s="106"/>
      <c r="D261" s="107"/>
      <c r="E261" s="107"/>
      <c r="F261" s="107"/>
      <c r="G261" s="107"/>
      <c r="H261" s="107"/>
    </row>
    <row r="262" spans="1:8" ht="42" customHeight="1">
      <c r="A262" s="105"/>
      <c r="B262" s="106"/>
      <c r="C262" s="106"/>
      <c r="D262" s="107"/>
      <c r="E262" s="107"/>
      <c r="F262" s="107"/>
      <c r="G262" s="107"/>
      <c r="H262" s="107"/>
    </row>
    <row r="263" spans="1:8" ht="42" customHeight="1">
      <c r="A263" s="105"/>
      <c r="B263" s="106"/>
      <c r="C263" s="106"/>
      <c r="D263" s="107"/>
      <c r="E263" s="107"/>
      <c r="F263" s="107"/>
      <c r="G263" s="107"/>
      <c r="H263" s="107"/>
    </row>
    <row r="264" spans="1:8" ht="42" customHeight="1">
      <c r="A264" s="105"/>
      <c r="B264" s="106"/>
      <c r="C264" s="106"/>
      <c r="D264" s="107"/>
      <c r="E264" s="107"/>
      <c r="F264" s="107"/>
      <c r="G264" s="107"/>
      <c r="H264" s="107"/>
    </row>
    <row r="265" spans="1:8" ht="42" customHeight="1">
      <c r="A265" s="105"/>
      <c r="B265" s="106"/>
      <c r="C265" s="106"/>
      <c r="D265" s="107"/>
      <c r="E265" s="107"/>
      <c r="F265" s="107"/>
      <c r="G265" s="107"/>
      <c r="H265" s="107"/>
    </row>
    <row r="266" spans="1:8" ht="42" customHeight="1">
      <c r="A266" s="105"/>
      <c r="B266" s="106"/>
      <c r="C266" s="106"/>
      <c r="D266" s="107"/>
      <c r="E266" s="107"/>
      <c r="F266" s="107"/>
      <c r="G266" s="107"/>
      <c r="H266" s="107"/>
    </row>
    <row r="267" spans="1:8" ht="42" customHeight="1">
      <c r="A267" s="105"/>
      <c r="B267" s="106"/>
      <c r="C267" s="106"/>
      <c r="D267" s="107"/>
      <c r="E267" s="107"/>
      <c r="F267" s="107"/>
      <c r="G267" s="107"/>
      <c r="H267" s="107"/>
    </row>
    <row r="268" spans="1:8" ht="42" customHeight="1">
      <c r="A268" s="105"/>
      <c r="B268" s="106"/>
      <c r="C268" s="106"/>
      <c r="D268" s="107"/>
      <c r="E268" s="107"/>
      <c r="F268" s="107"/>
      <c r="G268" s="107"/>
      <c r="H268" s="107"/>
    </row>
    <row r="269" spans="1:8" ht="42" customHeight="1">
      <c r="A269" s="105"/>
      <c r="B269" s="106"/>
      <c r="C269" s="106"/>
      <c r="D269" s="107"/>
      <c r="E269" s="107"/>
      <c r="F269" s="107"/>
      <c r="G269" s="107"/>
      <c r="H269" s="107"/>
    </row>
    <row r="270" spans="1:8" ht="42" customHeight="1">
      <c r="A270" s="105"/>
      <c r="B270" s="106"/>
      <c r="C270" s="106"/>
      <c r="D270" s="107"/>
      <c r="E270" s="107"/>
      <c r="F270" s="107"/>
      <c r="G270" s="107"/>
      <c r="H270" s="107"/>
    </row>
    <row r="271" spans="1:8" ht="42" customHeight="1">
      <c r="A271" s="105"/>
      <c r="B271" s="106"/>
      <c r="C271" s="106"/>
      <c r="D271" s="107"/>
      <c r="E271" s="107"/>
      <c r="F271" s="107"/>
      <c r="G271" s="107"/>
      <c r="H271" s="107"/>
    </row>
    <row r="272" spans="1:8" ht="42" customHeight="1">
      <c r="A272" s="105"/>
      <c r="B272" s="106"/>
      <c r="C272" s="106"/>
      <c r="D272" s="107"/>
      <c r="E272" s="107"/>
      <c r="F272" s="107"/>
      <c r="G272" s="107"/>
      <c r="H272" s="107"/>
    </row>
    <row r="273" spans="1:8" ht="42" customHeight="1">
      <c r="A273" s="105"/>
      <c r="B273" s="106"/>
      <c r="C273" s="106"/>
      <c r="D273" s="107"/>
      <c r="E273" s="107"/>
      <c r="F273" s="107"/>
      <c r="G273" s="107"/>
      <c r="H273" s="107"/>
    </row>
    <row r="274" spans="1:8" ht="42" customHeight="1">
      <c r="A274" s="105"/>
      <c r="B274" s="106"/>
      <c r="C274" s="106"/>
      <c r="D274" s="107"/>
      <c r="E274" s="107"/>
      <c r="F274" s="107"/>
      <c r="G274" s="107"/>
      <c r="H274" s="107"/>
    </row>
    <row r="275" spans="1:8" ht="42" customHeight="1">
      <c r="A275" s="105"/>
      <c r="B275" s="106"/>
      <c r="C275" s="106"/>
      <c r="D275" s="107"/>
      <c r="E275" s="107"/>
      <c r="F275" s="107"/>
      <c r="G275" s="107"/>
      <c r="H275" s="107"/>
    </row>
    <row r="276" spans="1:8" ht="42" customHeight="1">
      <c r="A276" s="105"/>
      <c r="B276" s="106"/>
      <c r="C276" s="106"/>
      <c r="D276" s="107"/>
      <c r="E276" s="107"/>
      <c r="F276" s="107"/>
      <c r="G276" s="107"/>
      <c r="H276" s="107"/>
    </row>
    <row r="277" spans="1:8" ht="42" customHeight="1">
      <c r="A277" s="105"/>
      <c r="B277" s="106"/>
      <c r="C277" s="106"/>
      <c r="D277" s="107"/>
      <c r="E277" s="107"/>
      <c r="F277" s="107"/>
      <c r="G277" s="107"/>
      <c r="H277" s="107"/>
    </row>
    <row r="278" spans="1:8" ht="42" customHeight="1">
      <c r="A278" s="105"/>
      <c r="B278" s="106"/>
      <c r="C278" s="106"/>
      <c r="D278" s="107"/>
      <c r="E278" s="107"/>
      <c r="F278" s="107"/>
      <c r="G278" s="107"/>
      <c r="H278" s="107"/>
    </row>
    <row r="279" spans="1:8" ht="42" customHeight="1">
      <c r="A279" s="105"/>
      <c r="B279" s="106"/>
      <c r="C279" s="106"/>
      <c r="D279" s="107"/>
      <c r="E279" s="107"/>
      <c r="F279" s="107"/>
      <c r="G279" s="107"/>
      <c r="H279" s="107"/>
    </row>
    <row r="280" spans="1:8" ht="42" customHeight="1">
      <c r="A280" s="105"/>
      <c r="B280" s="106"/>
      <c r="C280" s="106"/>
      <c r="D280" s="107"/>
      <c r="E280" s="107"/>
      <c r="F280" s="107"/>
      <c r="G280" s="107"/>
      <c r="H280" s="107"/>
    </row>
    <row r="281" spans="1:8" ht="42" customHeight="1">
      <c r="A281" s="105"/>
      <c r="B281" s="106"/>
      <c r="C281" s="106"/>
      <c r="D281" s="107"/>
      <c r="E281" s="107"/>
      <c r="F281" s="107"/>
      <c r="G281" s="107"/>
      <c r="H281" s="107"/>
    </row>
    <row r="282" spans="1:8" ht="42" customHeight="1">
      <c r="A282" s="105"/>
      <c r="B282" s="106"/>
      <c r="C282" s="106"/>
      <c r="D282" s="107"/>
      <c r="E282" s="107"/>
      <c r="F282" s="107"/>
      <c r="G282" s="107"/>
      <c r="H282" s="107"/>
    </row>
    <row r="283" spans="1:8" ht="42" customHeight="1">
      <c r="A283" s="105"/>
      <c r="B283" s="106"/>
      <c r="C283" s="106"/>
      <c r="D283" s="107"/>
      <c r="E283" s="107"/>
      <c r="F283" s="107"/>
      <c r="G283" s="107"/>
      <c r="H283" s="107"/>
    </row>
    <row r="284" spans="1:8" ht="42" customHeight="1">
      <c r="A284" s="105"/>
      <c r="B284" s="106"/>
      <c r="C284" s="106"/>
      <c r="D284" s="107"/>
      <c r="E284" s="107"/>
      <c r="F284" s="107"/>
      <c r="G284" s="107"/>
      <c r="H284" s="107"/>
    </row>
    <row r="285" spans="1:8" ht="42" customHeight="1">
      <c r="A285" s="105"/>
      <c r="B285" s="106"/>
      <c r="C285" s="106"/>
      <c r="D285" s="107"/>
      <c r="E285" s="107"/>
      <c r="F285" s="107"/>
      <c r="G285" s="107"/>
      <c r="H285" s="107"/>
    </row>
    <row r="286" spans="1:8" ht="42" customHeight="1">
      <c r="A286" s="105"/>
      <c r="B286" s="106"/>
      <c r="C286" s="106"/>
      <c r="D286" s="107"/>
      <c r="E286" s="107"/>
      <c r="F286" s="107"/>
      <c r="G286" s="107"/>
      <c r="H286" s="107"/>
    </row>
    <row r="287" spans="1:8" ht="42" customHeight="1">
      <c r="A287" s="105"/>
      <c r="B287" s="106"/>
      <c r="C287" s="106"/>
      <c r="D287" s="107"/>
      <c r="E287" s="107"/>
      <c r="F287" s="107"/>
      <c r="G287" s="107"/>
      <c r="H287" s="107"/>
    </row>
    <row r="288" spans="1:8" ht="42" customHeight="1">
      <c r="A288" s="105"/>
      <c r="B288" s="106"/>
      <c r="C288" s="106"/>
      <c r="D288" s="107"/>
      <c r="E288" s="107"/>
      <c r="F288" s="107"/>
      <c r="G288" s="107"/>
      <c r="H288" s="107"/>
    </row>
    <row r="289" spans="1:8" ht="42" customHeight="1">
      <c r="A289" s="105"/>
      <c r="B289" s="106"/>
      <c r="C289" s="106"/>
      <c r="D289" s="107"/>
      <c r="E289" s="107"/>
      <c r="F289" s="107"/>
      <c r="G289" s="107"/>
      <c r="H289" s="107"/>
    </row>
    <row r="290" spans="1:8" ht="42" customHeight="1">
      <c r="A290" s="105"/>
      <c r="B290" s="106"/>
      <c r="C290" s="106"/>
      <c r="D290" s="107"/>
      <c r="E290" s="107"/>
      <c r="F290" s="107"/>
      <c r="G290" s="107"/>
      <c r="H290" s="107"/>
    </row>
    <row r="291" spans="1:8" ht="42" customHeight="1">
      <c r="A291" s="105"/>
      <c r="B291" s="106"/>
      <c r="C291" s="106"/>
      <c r="D291" s="107"/>
      <c r="E291" s="107"/>
      <c r="F291" s="107"/>
      <c r="G291" s="107"/>
      <c r="H291" s="107"/>
    </row>
    <row r="292" spans="1:8" ht="42" customHeight="1">
      <c r="A292" s="105"/>
      <c r="B292" s="106"/>
      <c r="C292" s="106"/>
      <c r="D292" s="107"/>
      <c r="E292" s="107"/>
      <c r="F292" s="107"/>
      <c r="G292" s="107"/>
      <c r="H292" s="107"/>
    </row>
    <row r="293" spans="1:8" ht="42" customHeight="1">
      <c r="A293" s="105"/>
      <c r="B293" s="106"/>
      <c r="C293" s="106"/>
      <c r="D293" s="107"/>
      <c r="E293" s="107"/>
      <c r="F293" s="107"/>
      <c r="G293" s="107"/>
      <c r="H293" s="107"/>
    </row>
    <row r="294" spans="1:8" ht="42" customHeight="1">
      <c r="A294" s="105"/>
      <c r="B294" s="106"/>
      <c r="C294" s="106"/>
      <c r="D294" s="107"/>
      <c r="E294" s="107"/>
      <c r="F294" s="107"/>
      <c r="G294" s="107"/>
      <c r="H294" s="107"/>
    </row>
    <row r="295" spans="1:8" ht="15.75" customHeight="1"/>
    <row r="296" spans="1:8" ht="15.75" customHeight="1"/>
    <row r="297" spans="1:8" ht="15.75" customHeight="1"/>
    <row r="298" spans="1:8" ht="15.75" customHeight="1"/>
    <row r="299" spans="1:8" ht="15.75" customHeight="1"/>
    <row r="300" spans="1:8" ht="15.75" customHeight="1"/>
    <row r="301" spans="1:8" ht="15.75" customHeight="1"/>
    <row r="302" spans="1:8" ht="15.75" customHeight="1"/>
    <row r="303" spans="1:8" ht="15.75" customHeight="1"/>
    <row r="304" spans="1: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">
    <mergeCell ref="G109:H109"/>
    <mergeCell ref="A151:G151"/>
    <mergeCell ref="B1:D1"/>
    <mergeCell ref="F1:H1"/>
    <mergeCell ref="A3:H3"/>
    <mergeCell ref="G4:H4"/>
    <mergeCell ref="A94:G94"/>
    <mergeCell ref="G106:H106"/>
    <mergeCell ref="A108:H108"/>
  </mergeCells>
  <pageMargins left="0.59055118110236227" right="0.59055118110236227" top="0.59055118110236227" bottom="0.59055118110236227" header="0" footer="0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006"/>
  <sheetViews>
    <sheetView tabSelected="1" topLeftCell="A25" workbookViewId="0">
      <selection activeCell="B31" sqref="B31"/>
    </sheetView>
  </sheetViews>
  <sheetFormatPr defaultColWidth="14.42578125" defaultRowHeight="15" customHeight="1"/>
  <cols>
    <col min="1" max="1" width="5.28515625" customWidth="1"/>
    <col min="2" max="2" width="67.140625" customWidth="1"/>
    <col min="3" max="3" width="10.5703125" customWidth="1"/>
    <col min="4" max="5" width="6.5703125" customWidth="1"/>
    <col min="6" max="6" width="18" customWidth="1"/>
    <col min="7" max="7" width="10.28515625" customWidth="1"/>
    <col min="8" max="8" width="12.140625" customWidth="1"/>
  </cols>
  <sheetData>
    <row r="1" spans="1:9" ht="87.75" customHeight="1">
      <c r="A1" s="52"/>
      <c r="B1" s="271"/>
      <c r="C1" s="246"/>
      <c r="D1" s="246"/>
      <c r="E1" s="54"/>
      <c r="F1" s="272" t="s">
        <v>460</v>
      </c>
      <c r="G1" s="246"/>
      <c r="H1" s="246"/>
      <c r="I1" s="246"/>
    </row>
    <row r="2" spans="1:9" ht="42" hidden="1" customHeight="1">
      <c r="A2" s="52"/>
      <c r="B2" s="55"/>
      <c r="C2" s="55"/>
      <c r="D2" s="54"/>
      <c r="E2" s="54"/>
      <c r="F2" s="54"/>
      <c r="G2" s="53"/>
      <c r="H2" s="53"/>
    </row>
    <row r="3" spans="1:9" ht="36.75" customHeight="1">
      <c r="A3" s="253" t="s">
        <v>431</v>
      </c>
      <c r="B3" s="246"/>
      <c r="C3" s="246"/>
      <c r="D3" s="246"/>
      <c r="E3" s="246"/>
      <c r="F3" s="246"/>
      <c r="G3" s="246"/>
      <c r="H3" s="246"/>
      <c r="I3" s="246"/>
    </row>
    <row r="4" spans="1:9" ht="42" hidden="1" customHeight="1">
      <c r="A4" s="56"/>
      <c r="B4" s="56"/>
      <c r="C4" s="56"/>
      <c r="D4" s="56"/>
      <c r="E4" s="56"/>
      <c r="F4" s="57"/>
      <c r="G4" s="269" t="s">
        <v>271</v>
      </c>
      <c r="H4" s="246"/>
    </row>
    <row r="5" spans="1:9" ht="21.75" customHeight="1">
      <c r="A5" s="56"/>
      <c r="B5" s="56"/>
      <c r="C5" s="56"/>
      <c r="D5" s="56"/>
      <c r="E5" s="56"/>
      <c r="F5" s="57"/>
      <c r="G5" s="57"/>
      <c r="H5" s="57" t="s">
        <v>271</v>
      </c>
    </row>
    <row r="6" spans="1:9" ht="115.5" customHeight="1">
      <c r="A6" s="9" t="s">
        <v>272</v>
      </c>
      <c r="B6" s="9" t="s">
        <v>273</v>
      </c>
      <c r="C6" s="31" t="s">
        <v>274</v>
      </c>
      <c r="D6" s="34" t="s">
        <v>275</v>
      </c>
      <c r="E6" s="34" t="s">
        <v>276</v>
      </c>
      <c r="F6" s="34" t="s">
        <v>277</v>
      </c>
      <c r="G6" s="34" t="s">
        <v>278</v>
      </c>
      <c r="H6" s="154" t="s">
        <v>432</v>
      </c>
      <c r="I6" s="154" t="s">
        <v>462</v>
      </c>
    </row>
    <row r="7" spans="1:9" ht="17.25" customHeight="1">
      <c r="A7" s="9">
        <v>1</v>
      </c>
      <c r="B7" s="9">
        <v>2</v>
      </c>
      <c r="C7" s="9">
        <v>3</v>
      </c>
      <c r="D7" s="31" t="s">
        <v>280</v>
      </c>
      <c r="E7" s="31" t="s">
        <v>281</v>
      </c>
      <c r="F7" s="31" t="s">
        <v>282</v>
      </c>
      <c r="G7" s="31" t="s">
        <v>283</v>
      </c>
      <c r="H7" s="9">
        <v>8</v>
      </c>
      <c r="I7" s="92"/>
    </row>
    <row r="8" spans="1:9" ht="21" customHeight="1">
      <c r="A8" s="9"/>
      <c r="B8" s="37" t="s">
        <v>284</v>
      </c>
      <c r="C8" s="58">
        <v>801</v>
      </c>
      <c r="D8" s="31"/>
      <c r="E8" s="31"/>
      <c r="F8" s="31"/>
      <c r="G8" s="31"/>
      <c r="H8" s="9"/>
      <c r="I8" s="9"/>
    </row>
    <row r="9" spans="1:9" ht="24.75" customHeight="1">
      <c r="A9" s="59">
        <v>1</v>
      </c>
      <c r="B9" s="60" t="s">
        <v>285</v>
      </c>
      <c r="C9" s="61">
        <v>801</v>
      </c>
      <c r="D9" s="62" t="s">
        <v>286</v>
      </c>
      <c r="E9" s="62"/>
      <c r="F9" s="62"/>
      <c r="G9" s="60"/>
      <c r="H9" s="63">
        <f>H10+H15+H32+H35+H29</f>
        <v>4113.6435292799997</v>
      </c>
      <c r="I9" s="63">
        <f>I10+I15+I32+I35+I29</f>
        <v>4113.6435292799997</v>
      </c>
    </row>
    <row r="10" spans="1:9" ht="42" customHeight="1">
      <c r="A10" s="64" t="s">
        <v>287</v>
      </c>
      <c r="B10" s="65" t="s">
        <v>288</v>
      </c>
      <c r="C10" s="66">
        <v>801</v>
      </c>
      <c r="D10" s="64" t="s">
        <v>286</v>
      </c>
      <c r="E10" s="129" t="s">
        <v>290</v>
      </c>
      <c r="F10" s="64"/>
      <c r="G10" s="64"/>
      <c r="H10" s="67">
        <f t="shared" ref="H10:I10" si="0">H11</f>
        <v>773.0933053199999</v>
      </c>
      <c r="I10" s="67">
        <f t="shared" si="0"/>
        <v>773.0933053199999</v>
      </c>
    </row>
    <row r="11" spans="1:9" ht="39.75" customHeight="1">
      <c r="A11" s="68"/>
      <c r="B11" s="69" t="s">
        <v>289</v>
      </c>
      <c r="C11" s="58">
        <v>801</v>
      </c>
      <c r="D11" s="31" t="s">
        <v>286</v>
      </c>
      <c r="E11" s="31" t="s">
        <v>290</v>
      </c>
      <c r="F11" s="31" t="s">
        <v>291</v>
      </c>
      <c r="G11" s="31"/>
      <c r="H11" s="70">
        <f t="shared" ref="H11:I11" si="1">H12</f>
        <v>773.0933053199999</v>
      </c>
      <c r="I11" s="70">
        <f t="shared" si="1"/>
        <v>773.0933053199999</v>
      </c>
    </row>
    <row r="12" spans="1:9" ht="23.25" customHeight="1">
      <c r="A12" s="68"/>
      <c r="B12" s="71" t="s">
        <v>478</v>
      </c>
      <c r="C12" s="58">
        <v>801</v>
      </c>
      <c r="D12" s="31" t="s">
        <v>286</v>
      </c>
      <c r="E12" s="31" t="s">
        <v>290</v>
      </c>
      <c r="F12" s="31" t="s">
        <v>291</v>
      </c>
      <c r="G12" s="31"/>
      <c r="H12" s="70">
        <f t="shared" ref="H12:I12" si="2">H13+H14</f>
        <v>773.0933053199999</v>
      </c>
      <c r="I12" s="70">
        <f t="shared" si="2"/>
        <v>773.0933053199999</v>
      </c>
    </row>
    <row r="13" spans="1:9" ht="21.75" customHeight="1">
      <c r="A13" s="68"/>
      <c r="B13" s="71" t="s">
        <v>292</v>
      </c>
      <c r="C13" s="58">
        <v>801</v>
      </c>
      <c r="D13" s="31" t="s">
        <v>286</v>
      </c>
      <c r="E13" s="31" t="s">
        <v>290</v>
      </c>
      <c r="F13" s="31" t="s">
        <v>291</v>
      </c>
      <c r="G13" s="31" t="s">
        <v>293</v>
      </c>
      <c r="H13" s="70">
        <v>593.77365999999995</v>
      </c>
      <c r="I13" s="70">
        <v>593.77365999999995</v>
      </c>
    </row>
    <row r="14" spans="1:9" ht="57.75" customHeight="1">
      <c r="A14" s="68"/>
      <c r="B14" s="71" t="s">
        <v>294</v>
      </c>
      <c r="C14" s="58">
        <v>801</v>
      </c>
      <c r="D14" s="31" t="s">
        <v>286</v>
      </c>
      <c r="E14" s="31" t="s">
        <v>290</v>
      </c>
      <c r="F14" s="31" t="s">
        <v>291</v>
      </c>
      <c r="G14" s="31" t="s">
        <v>295</v>
      </c>
      <c r="H14" s="70">
        <f>H13*30.2%</f>
        <v>179.31964531999998</v>
      </c>
      <c r="I14" s="70">
        <f>I13*30.2%</f>
        <v>179.31964531999998</v>
      </c>
    </row>
    <row r="15" spans="1:9" ht="81" customHeight="1">
      <c r="A15" s="64" t="s">
        <v>296</v>
      </c>
      <c r="B15" s="65" t="s">
        <v>297</v>
      </c>
      <c r="C15" s="66">
        <v>801</v>
      </c>
      <c r="D15" s="72" t="s">
        <v>286</v>
      </c>
      <c r="E15" s="130" t="s">
        <v>299</v>
      </c>
      <c r="F15" s="64"/>
      <c r="G15" s="64"/>
      <c r="H15" s="67">
        <f t="shared" ref="H15" si="3">H16</f>
        <v>2472.0394539600002</v>
      </c>
      <c r="I15" s="67">
        <f>I16</f>
        <v>2473.0394539600002</v>
      </c>
    </row>
    <row r="16" spans="1:9" ht="54.75" customHeight="1">
      <c r="A16" s="68"/>
      <c r="B16" s="69" t="s">
        <v>298</v>
      </c>
      <c r="C16" s="58">
        <v>801</v>
      </c>
      <c r="D16" s="31" t="s">
        <v>286</v>
      </c>
      <c r="E16" s="31" t="s">
        <v>299</v>
      </c>
      <c r="F16" s="31" t="s">
        <v>481</v>
      </c>
      <c r="G16" s="31" t="s">
        <v>117</v>
      </c>
      <c r="H16" s="70">
        <f>H17+H18</f>
        <v>2472.0394539600002</v>
      </c>
      <c r="I16" s="70">
        <f>I17+I18</f>
        <v>2473.0394539600002</v>
      </c>
    </row>
    <row r="17" spans="1:9" ht="36.75" customHeight="1">
      <c r="A17" s="68"/>
      <c r="B17" s="71" t="s">
        <v>300</v>
      </c>
      <c r="C17" s="58">
        <v>801</v>
      </c>
      <c r="D17" s="31" t="s">
        <v>286</v>
      </c>
      <c r="E17" s="31" t="s">
        <v>299</v>
      </c>
      <c r="F17" s="31" t="s">
        <v>305</v>
      </c>
      <c r="G17" s="31" t="s">
        <v>117</v>
      </c>
      <c r="H17" s="70">
        <f>H24+H25+H26+H27+H28</f>
        <v>403.5</v>
      </c>
      <c r="I17" s="70">
        <f>I24+I25+I26+I27+I28</f>
        <v>404.5</v>
      </c>
    </row>
    <row r="18" spans="1:9" ht="36.75" customHeight="1">
      <c r="A18" s="68"/>
      <c r="B18" s="71" t="s">
        <v>301</v>
      </c>
      <c r="C18" s="58">
        <v>801</v>
      </c>
      <c r="D18" s="31" t="s">
        <v>286</v>
      </c>
      <c r="E18" s="31" t="s">
        <v>299</v>
      </c>
      <c r="F18" s="31" t="s">
        <v>302</v>
      </c>
      <c r="G18" s="31" t="s">
        <v>476</v>
      </c>
      <c r="H18" s="70">
        <f>H19+H20+H22+H23</f>
        <v>2068.5394539600002</v>
      </c>
      <c r="I18" s="70">
        <f t="shared" ref="I18" si="4">I19+I20+I22+I23</f>
        <v>2068.5394539600002</v>
      </c>
    </row>
    <row r="19" spans="1:9" ht="36" customHeight="1">
      <c r="A19" s="68"/>
      <c r="B19" s="71" t="s">
        <v>292</v>
      </c>
      <c r="C19" s="58">
        <v>801</v>
      </c>
      <c r="D19" s="31" t="s">
        <v>286</v>
      </c>
      <c r="E19" s="31" t="s">
        <v>299</v>
      </c>
      <c r="F19" s="31" t="s">
        <v>302</v>
      </c>
      <c r="G19" s="31" t="s">
        <v>293</v>
      </c>
      <c r="H19" s="70">
        <v>1588.7399800000001</v>
      </c>
      <c r="I19" s="93">
        <v>1588.7399800000001</v>
      </c>
    </row>
    <row r="20" spans="1:9" ht="54.75" customHeight="1">
      <c r="A20" s="68"/>
      <c r="B20" s="71" t="s">
        <v>294</v>
      </c>
      <c r="C20" s="58">
        <v>801</v>
      </c>
      <c r="D20" s="31" t="s">
        <v>286</v>
      </c>
      <c r="E20" s="31" t="s">
        <v>299</v>
      </c>
      <c r="F20" s="31" t="s">
        <v>302</v>
      </c>
      <c r="G20" s="31" t="s">
        <v>295</v>
      </c>
      <c r="H20" s="70">
        <f>H19*30.2%</f>
        <v>479.79947396</v>
      </c>
      <c r="I20" s="93">
        <f>I19*30.2%</f>
        <v>479.79947396</v>
      </c>
    </row>
    <row r="21" spans="1:9" ht="42" customHeight="1">
      <c r="A21" s="68"/>
      <c r="B21" s="71" t="s">
        <v>301</v>
      </c>
      <c r="C21" s="58">
        <v>801</v>
      </c>
      <c r="D21" s="31" t="s">
        <v>286</v>
      </c>
      <c r="E21" s="31" t="s">
        <v>299</v>
      </c>
      <c r="F21" s="31" t="s">
        <v>303</v>
      </c>
      <c r="G21" s="31"/>
      <c r="H21" s="70">
        <f t="shared" ref="H21:I21" si="5">H22+H23</f>
        <v>0</v>
      </c>
      <c r="I21" s="70">
        <f t="shared" si="5"/>
        <v>0</v>
      </c>
    </row>
    <row r="22" spans="1:9" ht="42.75" customHeight="1">
      <c r="A22" s="68"/>
      <c r="B22" s="71" t="s">
        <v>292</v>
      </c>
      <c r="C22" s="58">
        <v>801</v>
      </c>
      <c r="D22" s="31" t="s">
        <v>286</v>
      </c>
      <c r="E22" s="31" t="s">
        <v>299</v>
      </c>
      <c r="F22" s="31" t="s">
        <v>303</v>
      </c>
      <c r="G22" s="31" t="s">
        <v>293</v>
      </c>
      <c r="H22" s="70">
        <v>0</v>
      </c>
      <c r="I22" s="70"/>
    </row>
    <row r="23" spans="1:9" ht="54.75" customHeight="1">
      <c r="A23" s="68"/>
      <c r="B23" s="71" t="s">
        <v>294</v>
      </c>
      <c r="C23" s="58">
        <v>801</v>
      </c>
      <c r="D23" s="31" t="s">
        <v>286</v>
      </c>
      <c r="E23" s="31" t="s">
        <v>299</v>
      </c>
      <c r="F23" s="31" t="s">
        <v>303</v>
      </c>
      <c r="G23" s="31" t="s">
        <v>295</v>
      </c>
      <c r="H23" s="70">
        <v>0</v>
      </c>
      <c r="I23" s="70"/>
    </row>
    <row r="24" spans="1:9" ht="36" customHeight="1">
      <c r="A24" s="68"/>
      <c r="B24" s="71" t="s">
        <v>304</v>
      </c>
      <c r="C24" s="58">
        <v>801</v>
      </c>
      <c r="D24" s="31" t="s">
        <v>286</v>
      </c>
      <c r="E24" s="31" t="s">
        <v>299</v>
      </c>
      <c r="F24" s="31" t="s">
        <v>305</v>
      </c>
      <c r="G24" s="31" t="s">
        <v>306</v>
      </c>
      <c r="H24" s="70">
        <v>166.4</v>
      </c>
      <c r="I24" s="70">
        <v>166.4</v>
      </c>
    </row>
    <row r="25" spans="1:9" ht="19.5" customHeight="1">
      <c r="A25" s="68"/>
      <c r="B25" s="71" t="s">
        <v>307</v>
      </c>
      <c r="C25" s="58">
        <v>801</v>
      </c>
      <c r="D25" s="31" t="s">
        <v>286</v>
      </c>
      <c r="E25" s="31" t="s">
        <v>299</v>
      </c>
      <c r="F25" s="31" t="s">
        <v>305</v>
      </c>
      <c r="G25" s="31" t="s">
        <v>308</v>
      </c>
      <c r="H25" s="70">
        <v>107.6</v>
      </c>
      <c r="I25" s="70">
        <v>107.6</v>
      </c>
    </row>
    <row r="26" spans="1:9" ht="19.5" customHeight="1">
      <c r="A26" s="68"/>
      <c r="B26" s="71" t="s">
        <v>309</v>
      </c>
      <c r="C26" s="58">
        <v>801</v>
      </c>
      <c r="D26" s="31" t="s">
        <v>286</v>
      </c>
      <c r="E26" s="31" t="s">
        <v>299</v>
      </c>
      <c r="F26" s="31" t="s">
        <v>305</v>
      </c>
      <c r="G26" s="31" t="s">
        <v>310</v>
      </c>
      <c r="H26" s="70">
        <v>106.5</v>
      </c>
      <c r="I26" s="70">
        <v>106.5</v>
      </c>
    </row>
    <row r="27" spans="1:9" ht="21" customHeight="1">
      <c r="A27" s="68"/>
      <c r="B27" s="71" t="s">
        <v>311</v>
      </c>
      <c r="C27" s="58">
        <v>801</v>
      </c>
      <c r="D27" s="31" t="s">
        <v>286</v>
      </c>
      <c r="E27" s="31" t="s">
        <v>299</v>
      </c>
      <c r="F27" s="31" t="s">
        <v>305</v>
      </c>
      <c r="G27" s="31" t="s">
        <v>312</v>
      </c>
      <c r="H27" s="70">
        <v>10</v>
      </c>
      <c r="I27" s="70">
        <v>10</v>
      </c>
    </row>
    <row r="28" spans="1:9" ht="17.25" customHeight="1">
      <c r="A28" s="68"/>
      <c r="B28" s="71" t="s">
        <v>311</v>
      </c>
      <c r="C28" s="58">
        <v>801</v>
      </c>
      <c r="D28" s="31" t="s">
        <v>286</v>
      </c>
      <c r="E28" s="31" t="s">
        <v>299</v>
      </c>
      <c r="F28" s="31" t="s">
        <v>305</v>
      </c>
      <c r="G28" s="31" t="s">
        <v>313</v>
      </c>
      <c r="H28" s="70">
        <v>13</v>
      </c>
      <c r="I28" s="70">
        <v>14</v>
      </c>
    </row>
    <row r="29" spans="1:9" s="234" customFormat="1" ht="61.5" customHeight="1">
      <c r="A29" s="156" t="s">
        <v>392</v>
      </c>
      <c r="B29" s="237" t="s">
        <v>162</v>
      </c>
      <c r="C29" s="158">
        <v>801</v>
      </c>
      <c r="D29" s="238" t="s">
        <v>286</v>
      </c>
      <c r="E29" s="238" t="s">
        <v>338</v>
      </c>
      <c r="F29" s="159"/>
      <c r="G29" s="159"/>
      <c r="H29" s="160">
        <f>H31</f>
        <v>1</v>
      </c>
      <c r="I29" s="160"/>
    </row>
    <row r="30" spans="1:9" s="234" customFormat="1" ht="61.5" customHeight="1">
      <c r="A30" s="68"/>
      <c r="B30" s="235" t="s">
        <v>298</v>
      </c>
      <c r="C30" s="58">
        <v>801</v>
      </c>
      <c r="D30" s="50" t="s">
        <v>286</v>
      </c>
      <c r="E30" s="50" t="s">
        <v>338</v>
      </c>
      <c r="F30" s="50" t="s">
        <v>305</v>
      </c>
      <c r="G30" s="50" t="s">
        <v>488</v>
      </c>
      <c r="H30" s="239">
        <f>H31</f>
        <v>1</v>
      </c>
      <c r="I30" s="70"/>
    </row>
    <row r="31" spans="1:9" s="234" customFormat="1" ht="75.75" customHeight="1">
      <c r="A31" s="68"/>
      <c r="B31" s="78" t="s">
        <v>490</v>
      </c>
      <c r="C31" s="58">
        <v>801</v>
      </c>
      <c r="D31" s="50" t="s">
        <v>286</v>
      </c>
      <c r="E31" s="50" t="s">
        <v>338</v>
      </c>
      <c r="F31" s="50" t="s">
        <v>489</v>
      </c>
      <c r="G31" s="50" t="s">
        <v>371</v>
      </c>
      <c r="H31" s="239">
        <v>1</v>
      </c>
      <c r="I31" s="70"/>
    </row>
    <row r="32" spans="1:9" ht="21.75" customHeight="1">
      <c r="A32" s="64" t="s">
        <v>314</v>
      </c>
      <c r="B32" s="65" t="s">
        <v>167</v>
      </c>
      <c r="C32" s="66">
        <v>801</v>
      </c>
      <c r="D32" s="64" t="s">
        <v>286</v>
      </c>
      <c r="E32" s="129" t="s">
        <v>316</v>
      </c>
      <c r="F32" s="64"/>
      <c r="G32" s="64"/>
      <c r="H32" s="67">
        <f t="shared" ref="H32:I32" si="6">H33</f>
        <v>25</v>
      </c>
      <c r="I32" s="67">
        <f t="shared" si="6"/>
        <v>25</v>
      </c>
    </row>
    <row r="33" spans="1:9" ht="19.5" customHeight="1">
      <c r="A33" s="73"/>
      <c r="B33" s="71" t="s">
        <v>315</v>
      </c>
      <c r="C33" s="58">
        <v>801</v>
      </c>
      <c r="D33" s="31" t="s">
        <v>286</v>
      </c>
      <c r="E33" s="31" t="s">
        <v>316</v>
      </c>
      <c r="F33" s="31" t="s">
        <v>317</v>
      </c>
      <c r="G33" s="31"/>
      <c r="H33" s="70">
        <f t="shared" ref="H33:I33" si="7">H34</f>
        <v>25</v>
      </c>
      <c r="I33" s="70">
        <f t="shared" si="7"/>
        <v>25</v>
      </c>
    </row>
    <row r="34" spans="1:9" ht="23.25" customHeight="1">
      <c r="A34" s="68"/>
      <c r="B34" s="71" t="s">
        <v>318</v>
      </c>
      <c r="C34" s="58">
        <v>801</v>
      </c>
      <c r="D34" s="31" t="s">
        <v>286</v>
      </c>
      <c r="E34" s="31" t="s">
        <v>316</v>
      </c>
      <c r="F34" s="31" t="s">
        <v>317</v>
      </c>
      <c r="G34" s="31" t="s">
        <v>319</v>
      </c>
      <c r="H34" s="70">
        <v>25</v>
      </c>
      <c r="I34" s="70">
        <v>25</v>
      </c>
    </row>
    <row r="35" spans="1:9" ht="21.75" customHeight="1">
      <c r="A35" s="74" t="s">
        <v>320</v>
      </c>
      <c r="B35" s="75" t="s">
        <v>169</v>
      </c>
      <c r="C35" s="66">
        <v>801</v>
      </c>
      <c r="D35" s="76" t="s">
        <v>286</v>
      </c>
      <c r="E35" s="122" t="s">
        <v>322</v>
      </c>
      <c r="F35" s="76"/>
      <c r="G35" s="76"/>
      <c r="H35" s="67">
        <f>H36+H39</f>
        <v>842.51076999999998</v>
      </c>
      <c r="I35" s="67">
        <f>I36+I39</f>
        <v>842.51076999999998</v>
      </c>
    </row>
    <row r="36" spans="1:9" ht="24.75" customHeight="1">
      <c r="A36" s="68"/>
      <c r="B36" s="77" t="s">
        <v>321</v>
      </c>
      <c r="C36" s="58">
        <v>801</v>
      </c>
      <c r="D36" s="31" t="s">
        <v>286</v>
      </c>
      <c r="E36" s="31" t="s">
        <v>322</v>
      </c>
      <c r="F36" s="34" t="s">
        <v>324</v>
      </c>
      <c r="G36" s="31" t="s">
        <v>117</v>
      </c>
      <c r="H36" s="70">
        <f>H37</f>
        <v>807.51076999999998</v>
      </c>
      <c r="I36" s="70">
        <f>I37</f>
        <v>807.51076999999998</v>
      </c>
    </row>
    <row r="37" spans="1:9" ht="54.75" customHeight="1">
      <c r="A37" s="68"/>
      <c r="B37" s="78" t="s">
        <v>323</v>
      </c>
      <c r="C37" s="58">
        <v>801</v>
      </c>
      <c r="D37" s="31" t="s">
        <v>286</v>
      </c>
      <c r="E37" s="31" t="s">
        <v>322</v>
      </c>
      <c r="F37" s="34" t="s">
        <v>324</v>
      </c>
      <c r="G37" s="31" t="s">
        <v>325</v>
      </c>
      <c r="H37" s="70">
        <v>807.51076999999998</v>
      </c>
      <c r="I37" s="93">
        <f>807.51077</f>
        <v>807.51076999999998</v>
      </c>
    </row>
    <row r="38" spans="1:9" s="163" customFormat="1" ht="54.75" customHeight="1">
      <c r="A38" s="68"/>
      <c r="B38" s="69" t="s">
        <v>289</v>
      </c>
      <c r="C38" s="58">
        <v>801</v>
      </c>
      <c r="D38" s="31" t="s">
        <v>286</v>
      </c>
      <c r="E38" s="31" t="s">
        <v>322</v>
      </c>
      <c r="F38" s="34" t="s">
        <v>485</v>
      </c>
      <c r="G38" s="31" t="s">
        <v>117</v>
      </c>
      <c r="H38" s="70">
        <f>H39</f>
        <v>35</v>
      </c>
      <c r="I38" s="93">
        <v>35</v>
      </c>
    </row>
    <row r="39" spans="1:9" s="163" customFormat="1" ht="54.75" customHeight="1">
      <c r="A39" s="68"/>
      <c r="B39" s="78" t="s">
        <v>473</v>
      </c>
      <c r="C39" s="58">
        <v>801</v>
      </c>
      <c r="D39" s="31" t="s">
        <v>286</v>
      </c>
      <c r="E39" s="31" t="s">
        <v>322</v>
      </c>
      <c r="F39" s="34" t="s">
        <v>474</v>
      </c>
      <c r="G39" s="31" t="s">
        <v>453</v>
      </c>
      <c r="H39" s="70">
        <v>35</v>
      </c>
      <c r="I39" s="93">
        <v>35</v>
      </c>
    </row>
    <row r="40" spans="1:9" s="163" customFormat="1" ht="26.25" customHeight="1">
      <c r="A40" s="68"/>
      <c r="B40" s="71" t="s">
        <v>307</v>
      </c>
      <c r="C40" s="58">
        <v>801</v>
      </c>
      <c r="D40" s="31" t="s">
        <v>286</v>
      </c>
      <c r="E40" s="31" t="s">
        <v>322</v>
      </c>
      <c r="F40" s="34" t="s">
        <v>474</v>
      </c>
      <c r="G40" s="31" t="s">
        <v>308</v>
      </c>
      <c r="H40" s="70">
        <v>35</v>
      </c>
      <c r="I40" s="93">
        <v>35</v>
      </c>
    </row>
    <row r="41" spans="1:9" ht="34.5" customHeight="1">
      <c r="A41" s="64" t="s">
        <v>326</v>
      </c>
      <c r="B41" s="65" t="s">
        <v>327</v>
      </c>
      <c r="C41" s="66">
        <v>801</v>
      </c>
      <c r="D41" s="64" t="s">
        <v>328</v>
      </c>
      <c r="E41" s="64"/>
      <c r="F41" s="64"/>
      <c r="G41" s="64"/>
      <c r="H41" s="67">
        <f t="shared" ref="H41:I41" si="8">H42</f>
        <v>12</v>
      </c>
      <c r="I41" s="67">
        <f t="shared" si="8"/>
        <v>12</v>
      </c>
    </row>
    <row r="42" spans="1:9" ht="30.75" customHeight="1">
      <c r="A42" s="73" t="s">
        <v>329</v>
      </c>
      <c r="B42" s="79" t="s">
        <v>330</v>
      </c>
      <c r="C42" s="58">
        <v>801</v>
      </c>
      <c r="D42" s="31" t="s">
        <v>328</v>
      </c>
      <c r="E42" s="31" t="s">
        <v>455</v>
      </c>
      <c r="F42" s="31" t="s">
        <v>344</v>
      </c>
      <c r="G42" s="31"/>
      <c r="H42" s="70">
        <f t="shared" ref="H42:I42" si="9">H43</f>
        <v>12</v>
      </c>
      <c r="I42" s="70">
        <f t="shared" si="9"/>
        <v>12</v>
      </c>
    </row>
    <row r="43" spans="1:9" ht="57.75" customHeight="1">
      <c r="A43" s="73"/>
      <c r="B43" s="71" t="s">
        <v>332</v>
      </c>
      <c r="C43" s="58">
        <v>801</v>
      </c>
      <c r="D43" s="31" t="s">
        <v>328</v>
      </c>
      <c r="E43" s="31" t="s">
        <v>455</v>
      </c>
      <c r="F43" s="31" t="s">
        <v>333</v>
      </c>
      <c r="G43" s="31"/>
      <c r="H43" s="70">
        <f t="shared" ref="H43:I43" si="10">H44</f>
        <v>12</v>
      </c>
      <c r="I43" s="70">
        <f t="shared" si="10"/>
        <v>12</v>
      </c>
    </row>
    <row r="44" spans="1:9" ht="62.25" customHeight="1">
      <c r="A44" s="73"/>
      <c r="B44" s="119" t="s">
        <v>456</v>
      </c>
      <c r="C44" s="58">
        <v>801</v>
      </c>
      <c r="D44" s="31" t="s">
        <v>328</v>
      </c>
      <c r="E44" s="31" t="s">
        <v>455</v>
      </c>
      <c r="F44" s="31" t="s">
        <v>334</v>
      </c>
      <c r="G44" s="31"/>
      <c r="H44" s="70">
        <f t="shared" ref="H44:I44" si="11">H45</f>
        <v>12</v>
      </c>
      <c r="I44" s="70">
        <f t="shared" si="11"/>
        <v>12</v>
      </c>
    </row>
    <row r="45" spans="1:9" ht="29.25" customHeight="1">
      <c r="A45" s="73"/>
      <c r="B45" s="71" t="s">
        <v>307</v>
      </c>
      <c r="C45" s="58">
        <v>801</v>
      </c>
      <c r="D45" s="31" t="s">
        <v>328</v>
      </c>
      <c r="E45" s="31" t="s">
        <v>455</v>
      </c>
      <c r="F45" s="31" t="s">
        <v>334</v>
      </c>
      <c r="G45" s="31" t="s">
        <v>308</v>
      </c>
      <c r="H45" s="70">
        <v>12</v>
      </c>
      <c r="I45" s="70">
        <v>12</v>
      </c>
    </row>
    <row r="46" spans="1:9" ht="18" customHeight="1">
      <c r="A46" s="64" t="s">
        <v>335</v>
      </c>
      <c r="B46" s="65" t="s">
        <v>336</v>
      </c>
      <c r="C46" s="66">
        <v>801</v>
      </c>
      <c r="D46" s="64" t="s">
        <v>299</v>
      </c>
      <c r="E46" s="64"/>
      <c r="F46" s="64"/>
      <c r="G46" s="64"/>
      <c r="H46" s="67">
        <f>H47+H52+H58</f>
        <v>4.5</v>
      </c>
      <c r="I46" s="67">
        <f>I47+I52+I58</f>
        <v>4.5</v>
      </c>
    </row>
    <row r="47" spans="1:9" ht="19.5" customHeight="1">
      <c r="A47" s="73" t="s">
        <v>337</v>
      </c>
      <c r="B47" s="71" t="s">
        <v>187</v>
      </c>
      <c r="C47" s="58">
        <v>801</v>
      </c>
      <c r="D47" s="50" t="s">
        <v>299</v>
      </c>
      <c r="E47" s="50" t="s">
        <v>338</v>
      </c>
      <c r="F47" s="31"/>
      <c r="G47" s="31"/>
      <c r="H47" s="70">
        <f t="shared" ref="H47:I47" si="12">H49</f>
        <v>2</v>
      </c>
      <c r="I47" s="70">
        <f t="shared" si="12"/>
        <v>2</v>
      </c>
    </row>
    <row r="48" spans="1:9" ht="23.25" customHeight="1">
      <c r="A48" s="73"/>
      <c r="B48" s="79" t="s">
        <v>330</v>
      </c>
      <c r="C48" s="58">
        <v>801</v>
      </c>
      <c r="D48" s="50" t="s">
        <v>299</v>
      </c>
      <c r="E48" s="50" t="s">
        <v>338</v>
      </c>
      <c r="F48" s="31" t="s">
        <v>344</v>
      </c>
      <c r="G48" s="31"/>
      <c r="H48" s="70">
        <f t="shared" ref="H48:I48" si="13">H49</f>
        <v>2</v>
      </c>
      <c r="I48" s="70">
        <f t="shared" si="13"/>
        <v>2</v>
      </c>
    </row>
    <row r="49" spans="1:9" ht="64.5" customHeight="1">
      <c r="A49" s="80"/>
      <c r="B49" s="71" t="s">
        <v>339</v>
      </c>
      <c r="C49" s="58">
        <v>801</v>
      </c>
      <c r="D49" s="50" t="s">
        <v>299</v>
      </c>
      <c r="E49" s="50" t="s">
        <v>338</v>
      </c>
      <c r="F49" s="31" t="s">
        <v>340</v>
      </c>
      <c r="G49" s="31"/>
      <c r="H49" s="70">
        <f t="shared" ref="H49:I49" si="14">H51</f>
        <v>2</v>
      </c>
      <c r="I49" s="70">
        <f t="shared" si="14"/>
        <v>2</v>
      </c>
    </row>
    <row r="50" spans="1:9" ht="57" customHeight="1">
      <c r="A50" s="81"/>
      <c r="B50" s="71" t="s">
        <v>341</v>
      </c>
      <c r="C50" s="58">
        <v>801</v>
      </c>
      <c r="D50" s="50" t="s">
        <v>299</v>
      </c>
      <c r="E50" s="50" t="s">
        <v>338</v>
      </c>
      <c r="F50" s="31" t="s">
        <v>342</v>
      </c>
      <c r="G50" s="31"/>
      <c r="H50" s="70">
        <f t="shared" ref="H50:I50" si="15">H51</f>
        <v>2</v>
      </c>
      <c r="I50" s="70">
        <f t="shared" si="15"/>
        <v>2</v>
      </c>
    </row>
    <row r="51" spans="1:9" ht="19.5" customHeight="1">
      <c r="A51" s="73"/>
      <c r="B51" s="71" t="s">
        <v>307</v>
      </c>
      <c r="C51" s="58">
        <v>801</v>
      </c>
      <c r="D51" s="50" t="s">
        <v>299</v>
      </c>
      <c r="E51" s="50" t="s">
        <v>338</v>
      </c>
      <c r="F51" s="31" t="s">
        <v>342</v>
      </c>
      <c r="G51" s="31" t="s">
        <v>308</v>
      </c>
      <c r="H51" s="70">
        <v>2</v>
      </c>
      <c r="I51" s="70">
        <v>2</v>
      </c>
    </row>
    <row r="52" spans="1:9" ht="20.25" customHeight="1">
      <c r="A52" s="64" t="s">
        <v>343</v>
      </c>
      <c r="B52" s="65" t="s">
        <v>193</v>
      </c>
      <c r="C52" s="66">
        <v>801</v>
      </c>
      <c r="D52" s="64" t="s">
        <v>299</v>
      </c>
      <c r="E52" s="122" t="s">
        <v>331</v>
      </c>
      <c r="F52" s="76"/>
      <c r="G52" s="76"/>
      <c r="H52" s="82">
        <f>H53</f>
        <v>0</v>
      </c>
      <c r="I52" s="82">
        <f t="shared" ref="I52" si="16">I53</f>
        <v>0</v>
      </c>
    </row>
    <row r="53" spans="1:9" ht="20.25" customHeight="1">
      <c r="A53" s="83"/>
      <c r="B53" s="84" t="s">
        <v>330</v>
      </c>
      <c r="C53" s="58">
        <v>801</v>
      </c>
      <c r="D53" s="31" t="s">
        <v>299</v>
      </c>
      <c r="E53" s="31" t="s">
        <v>331</v>
      </c>
      <c r="F53" s="31" t="s">
        <v>344</v>
      </c>
      <c r="G53" s="31"/>
      <c r="H53" s="70">
        <f t="shared" ref="H53:I53" si="17">H54</f>
        <v>0</v>
      </c>
      <c r="I53" s="70">
        <f t="shared" si="17"/>
        <v>0</v>
      </c>
    </row>
    <row r="54" spans="1:9" ht="55.5" customHeight="1">
      <c r="A54" s="83"/>
      <c r="B54" s="85" t="s">
        <v>345</v>
      </c>
      <c r="C54" s="58">
        <v>801</v>
      </c>
      <c r="D54" s="31" t="s">
        <v>299</v>
      </c>
      <c r="E54" s="31" t="s">
        <v>331</v>
      </c>
      <c r="F54" s="31" t="s">
        <v>346</v>
      </c>
      <c r="G54" s="31"/>
      <c r="H54" s="70">
        <f t="shared" ref="H54:I54" si="18">H55</f>
        <v>0</v>
      </c>
      <c r="I54" s="70">
        <f t="shared" si="18"/>
        <v>0</v>
      </c>
    </row>
    <row r="55" spans="1:9" ht="35.25" customHeight="1">
      <c r="A55" s="73"/>
      <c r="B55" s="85" t="s">
        <v>347</v>
      </c>
      <c r="C55" s="58">
        <v>801</v>
      </c>
      <c r="D55" s="31" t="s">
        <v>299</v>
      </c>
      <c r="E55" s="31" t="s">
        <v>331</v>
      </c>
      <c r="F55" s="31" t="s">
        <v>348</v>
      </c>
      <c r="G55" s="31"/>
      <c r="H55" s="70">
        <f t="shared" ref="H55:I55" si="19">H56</f>
        <v>0</v>
      </c>
      <c r="I55" s="70">
        <f t="shared" si="19"/>
        <v>0</v>
      </c>
    </row>
    <row r="56" spans="1:9" ht="42.75" customHeight="1">
      <c r="A56" s="73"/>
      <c r="B56" s="71" t="s">
        <v>349</v>
      </c>
      <c r="C56" s="58">
        <v>801</v>
      </c>
      <c r="D56" s="31" t="s">
        <v>299</v>
      </c>
      <c r="E56" s="31" t="s">
        <v>331</v>
      </c>
      <c r="F56" s="31" t="s">
        <v>348</v>
      </c>
      <c r="G56" s="31"/>
      <c r="H56" s="70">
        <f t="shared" ref="H56:I56" si="20">H57</f>
        <v>0</v>
      </c>
      <c r="I56" s="70">
        <f t="shared" si="20"/>
        <v>0</v>
      </c>
    </row>
    <row r="57" spans="1:9" ht="25.5" customHeight="1">
      <c r="A57" s="73"/>
      <c r="B57" s="71" t="s">
        <v>307</v>
      </c>
      <c r="C57" s="58">
        <v>801</v>
      </c>
      <c r="D57" s="31" t="s">
        <v>299</v>
      </c>
      <c r="E57" s="31" t="s">
        <v>331</v>
      </c>
      <c r="F57" s="31" t="s">
        <v>348</v>
      </c>
      <c r="G57" s="31" t="s">
        <v>308</v>
      </c>
      <c r="H57" s="70">
        <v>0</v>
      </c>
      <c r="I57" s="70">
        <v>0</v>
      </c>
    </row>
    <row r="58" spans="1:9" s="117" customFormat="1" ht="25.5" customHeight="1">
      <c r="A58" s="120" t="s">
        <v>450</v>
      </c>
      <c r="B58" s="124" t="s">
        <v>197</v>
      </c>
      <c r="C58" s="125">
        <v>801</v>
      </c>
      <c r="D58" s="126" t="s">
        <v>299</v>
      </c>
      <c r="E58" s="127" t="s">
        <v>452</v>
      </c>
      <c r="F58" s="31" t="s">
        <v>483</v>
      </c>
      <c r="G58" s="126"/>
      <c r="H58" s="128">
        <f>H59</f>
        <v>2.5</v>
      </c>
      <c r="I58" s="70">
        <f>I59</f>
        <v>2.5</v>
      </c>
    </row>
    <row r="59" spans="1:9" s="117" customFormat="1" ht="65.25" customHeight="1">
      <c r="A59" s="73"/>
      <c r="B59" s="119" t="s">
        <v>451</v>
      </c>
      <c r="C59" s="58">
        <v>801</v>
      </c>
      <c r="D59" s="31" t="s">
        <v>299</v>
      </c>
      <c r="E59" s="121" t="s">
        <v>452</v>
      </c>
      <c r="F59" s="31" t="s">
        <v>483</v>
      </c>
      <c r="G59" s="121" t="s">
        <v>453</v>
      </c>
      <c r="H59" s="70">
        <f>H60</f>
        <v>2.5</v>
      </c>
      <c r="I59" s="70">
        <v>2.5</v>
      </c>
    </row>
    <row r="60" spans="1:9" s="117" customFormat="1" ht="25.5" customHeight="1">
      <c r="A60" s="73"/>
      <c r="B60" s="119" t="s">
        <v>357</v>
      </c>
      <c r="C60" s="58">
        <v>801</v>
      </c>
      <c r="D60" s="31" t="s">
        <v>299</v>
      </c>
      <c r="E60" s="121" t="s">
        <v>452</v>
      </c>
      <c r="F60" s="31" t="s">
        <v>483</v>
      </c>
      <c r="G60" s="121" t="s">
        <v>308</v>
      </c>
      <c r="H60" s="70">
        <v>2.5</v>
      </c>
      <c r="I60" s="70">
        <v>2.5</v>
      </c>
    </row>
    <row r="61" spans="1:9" ht="25.5" customHeight="1">
      <c r="A61" s="64">
        <v>5</v>
      </c>
      <c r="B61" s="65" t="s">
        <v>350</v>
      </c>
      <c r="C61" s="66">
        <v>801</v>
      </c>
      <c r="D61" s="64" t="s">
        <v>351</v>
      </c>
      <c r="E61" s="64"/>
      <c r="F61" s="64"/>
      <c r="G61" s="64"/>
      <c r="H61" s="67">
        <f t="shared" ref="H61:I61" si="21">H62+H67</f>
        <v>2205.1</v>
      </c>
      <c r="I61" s="67">
        <f t="shared" si="21"/>
        <v>4033.3850000000002</v>
      </c>
    </row>
    <row r="62" spans="1:9" ht="24.75" customHeight="1">
      <c r="A62" s="86" t="s">
        <v>352</v>
      </c>
      <c r="B62" s="87" t="s">
        <v>203</v>
      </c>
      <c r="C62" s="61">
        <v>801</v>
      </c>
      <c r="D62" s="86" t="s">
        <v>351</v>
      </c>
      <c r="E62" s="86" t="s">
        <v>290</v>
      </c>
      <c r="F62" s="86"/>
      <c r="G62" s="86"/>
      <c r="H62" s="88">
        <f t="shared" ref="H62:I62" si="22">H64</f>
        <v>0</v>
      </c>
      <c r="I62" s="88">
        <f t="shared" si="22"/>
        <v>0</v>
      </c>
    </row>
    <row r="63" spans="1:9" ht="30" customHeight="1">
      <c r="A63" s="83"/>
      <c r="B63" s="79" t="s">
        <v>330</v>
      </c>
      <c r="C63" s="58">
        <v>801</v>
      </c>
      <c r="D63" s="83" t="s">
        <v>351</v>
      </c>
      <c r="E63" s="83" t="s">
        <v>290</v>
      </c>
      <c r="F63" s="31" t="s">
        <v>484</v>
      </c>
      <c r="G63" s="83"/>
      <c r="H63" s="89">
        <f t="shared" ref="H63:I63" si="23">H64</f>
        <v>0</v>
      </c>
      <c r="I63" s="89">
        <f t="shared" si="23"/>
        <v>0</v>
      </c>
    </row>
    <row r="64" spans="1:9" ht="60" customHeight="1">
      <c r="A64" s="83"/>
      <c r="B64" s="90" t="s">
        <v>353</v>
      </c>
      <c r="C64" s="58">
        <v>801</v>
      </c>
      <c r="D64" s="83" t="s">
        <v>351</v>
      </c>
      <c r="E64" s="83" t="s">
        <v>290</v>
      </c>
      <c r="F64" s="91" t="s">
        <v>354</v>
      </c>
      <c r="G64" s="83"/>
      <c r="H64" s="89">
        <f t="shared" ref="H64:I64" si="24">H65</f>
        <v>0</v>
      </c>
      <c r="I64" s="89">
        <f t="shared" si="24"/>
        <v>0</v>
      </c>
    </row>
    <row r="65" spans="1:11" ht="62.25" customHeight="1">
      <c r="A65" s="83"/>
      <c r="B65" s="90" t="s">
        <v>355</v>
      </c>
      <c r="C65" s="58">
        <v>801</v>
      </c>
      <c r="D65" s="83" t="s">
        <v>351</v>
      </c>
      <c r="E65" s="83" t="s">
        <v>290</v>
      </c>
      <c r="F65" s="91" t="s">
        <v>356</v>
      </c>
      <c r="G65" s="83"/>
      <c r="H65" s="89">
        <f t="shared" ref="H65:I65" si="25">H66</f>
        <v>0</v>
      </c>
      <c r="I65" s="89">
        <f t="shared" si="25"/>
        <v>0</v>
      </c>
    </row>
    <row r="66" spans="1:11" ht="24.75" customHeight="1">
      <c r="A66" s="83"/>
      <c r="B66" s="90" t="s">
        <v>357</v>
      </c>
      <c r="C66" s="58">
        <v>801</v>
      </c>
      <c r="D66" s="83" t="s">
        <v>351</v>
      </c>
      <c r="E66" s="83" t="s">
        <v>290</v>
      </c>
      <c r="F66" s="91" t="s">
        <v>356</v>
      </c>
      <c r="G66" s="83" t="s">
        <v>308</v>
      </c>
      <c r="H66" s="89">
        <v>0</v>
      </c>
      <c r="I66" s="89">
        <v>0</v>
      </c>
    </row>
    <row r="67" spans="1:11" ht="19.5" customHeight="1">
      <c r="A67" s="86" t="s">
        <v>358</v>
      </c>
      <c r="B67" s="60" t="s">
        <v>205</v>
      </c>
      <c r="C67" s="61">
        <v>801</v>
      </c>
      <c r="D67" s="62" t="s">
        <v>351</v>
      </c>
      <c r="E67" s="62" t="s">
        <v>328</v>
      </c>
      <c r="F67" s="62"/>
      <c r="G67" s="62"/>
      <c r="H67" s="63">
        <f t="shared" ref="H67:I67" si="26">H68</f>
        <v>2205.1</v>
      </c>
      <c r="I67" s="63">
        <f t="shared" si="26"/>
        <v>4033.3850000000002</v>
      </c>
      <c r="J67" s="132">
        <f>H67+H62+H53+H47+H41+H35</f>
        <v>3061.6107699999998</v>
      </c>
    </row>
    <row r="68" spans="1:11" ht="27" customHeight="1">
      <c r="A68" s="83"/>
      <c r="B68" s="79" t="s">
        <v>330</v>
      </c>
      <c r="C68" s="58">
        <v>801</v>
      </c>
      <c r="D68" s="31" t="s">
        <v>351</v>
      </c>
      <c r="E68" s="31" t="s">
        <v>328</v>
      </c>
      <c r="F68" s="31" t="s">
        <v>484</v>
      </c>
      <c r="G68" s="31"/>
      <c r="H68" s="70">
        <f>H69+H72</f>
        <v>2205.1</v>
      </c>
      <c r="I68" s="70">
        <f>I69+I72</f>
        <v>4033.3850000000002</v>
      </c>
    </row>
    <row r="69" spans="1:11" ht="38.25" customHeight="1">
      <c r="A69" s="83"/>
      <c r="B69" s="71" t="s">
        <v>359</v>
      </c>
      <c r="C69" s="58">
        <v>801</v>
      </c>
      <c r="D69" s="31" t="s">
        <v>351</v>
      </c>
      <c r="E69" s="31" t="s">
        <v>328</v>
      </c>
      <c r="F69" s="31" t="s">
        <v>361</v>
      </c>
      <c r="G69" s="31"/>
      <c r="H69" s="70">
        <f>H71</f>
        <v>84.2</v>
      </c>
      <c r="I69" s="70">
        <f>I71</f>
        <v>1676.885</v>
      </c>
    </row>
    <row r="70" spans="1:11" ht="25.5" customHeight="1">
      <c r="A70" s="68"/>
      <c r="B70" s="71" t="s">
        <v>360</v>
      </c>
      <c r="C70" s="58">
        <v>801</v>
      </c>
      <c r="D70" s="31" t="s">
        <v>351</v>
      </c>
      <c r="E70" s="31" t="s">
        <v>328</v>
      </c>
      <c r="F70" s="31" t="s">
        <v>361</v>
      </c>
      <c r="G70" s="31"/>
      <c r="H70" s="70">
        <f>H71</f>
        <v>84.2</v>
      </c>
      <c r="I70" s="93">
        <v>605.6</v>
      </c>
    </row>
    <row r="71" spans="1:11" ht="24" customHeight="1">
      <c r="A71" s="68"/>
      <c r="B71" s="71" t="s">
        <v>307</v>
      </c>
      <c r="C71" s="58">
        <v>801</v>
      </c>
      <c r="D71" s="31" t="s">
        <v>351</v>
      </c>
      <c r="E71" s="31" t="s">
        <v>328</v>
      </c>
      <c r="F71" s="31" t="s">
        <v>361</v>
      </c>
      <c r="G71" s="31" t="s">
        <v>308</v>
      </c>
      <c r="H71" s="70">
        <v>84.2</v>
      </c>
      <c r="I71" s="93">
        <f>61.6+1615.285</f>
        <v>1676.885</v>
      </c>
    </row>
    <row r="72" spans="1:11" ht="48.75" customHeight="1">
      <c r="A72" s="68"/>
      <c r="B72" s="71" t="s">
        <v>94</v>
      </c>
      <c r="C72" s="58">
        <v>801</v>
      </c>
      <c r="D72" s="31" t="s">
        <v>351</v>
      </c>
      <c r="E72" s="31" t="s">
        <v>328</v>
      </c>
      <c r="F72" s="31" t="s">
        <v>362</v>
      </c>
      <c r="G72" s="31"/>
      <c r="H72" s="70">
        <f>H73</f>
        <v>2120.9</v>
      </c>
      <c r="I72" s="70">
        <f>I73</f>
        <v>2356.5</v>
      </c>
    </row>
    <row r="73" spans="1:11" ht="24" customHeight="1">
      <c r="A73" s="68"/>
      <c r="B73" s="71" t="s">
        <v>307</v>
      </c>
      <c r="C73" s="58">
        <v>801</v>
      </c>
      <c r="D73" s="31" t="s">
        <v>351</v>
      </c>
      <c r="E73" s="31" t="s">
        <v>328</v>
      </c>
      <c r="F73" s="31" t="s">
        <v>362</v>
      </c>
      <c r="G73" s="31" t="s">
        <v>308</v>
      </c>
      <c r="H73" s="70">
        <v>2120.9</v>
      </c>
      <c r="I73" s="70">
        <v>2356.5</v>
      </c>
    </row>
    <row r="74" spans="1:11" ht="23.25" customHeight="1">
      <c r="A74" s="64" t="s">
        <v>282</v>
      </c>
      <c r="B74" s="65" t="s">
        <v>364</v>
      </c>
      <c r="C74" s="66">
        <v>801</v>
      </c>
      <c r="D74" s="64" t="s">
        <v>365</v>
      </c>
      <c r="E74" s="64"/>
      <c r="F74" s="64"/>
      <c r="G74" s="64"/>
      <c r="H74" s="67">
        <f t="shared" ref="H74:I74" si="27">H75</f>
        <v>1615.2850000000001</v>
      </c>
      <c r="I74" s="67">
        <f t="shared" si="27"/>
        <v>0</v>
      </c>
    </row>
    <row r="75" spans="1:11" ht="25.5" customHeight="1">
      <c r="A75" s="73" t="s">
        <v>366</v>
      </c>
      <c r="B75" s="71" t="s">
        <v>227</v>
      </c>
      <c r="C75" s="58">
        <v>801</v>
      </c>
      <c r="D75" s="50" t="s">
        <v>365</v>
      </c>
      <c r="E75" s="50" t="s">
        <v>286</v>
      </c>
      <c r="F75" s="31"/>
      <c r="G75" s="31"/>
      <c r="H75" s="70">
        <f t="shared" ref="H75:I75" si="28">H76</f>
        <v>1615.2850000000001</v>
      </c>
      <c r="I75" s="70">
        <f t="shared" si="28"/>
        <v>0</v>
      </c>
    </row>
    <row r="76" spans="1:11" ht="25.5" customHeight="1">
      <c r="A76" s="73"/>
      <c r="B76" s="71" t="s">
        <v>367</v>
      </c>
      <c r="C76" s="58">
        <v>801</v>
      </c>
      <c r="D76" s="50" t="s">
        <v>365</v>
      </c>
      <c r="E76" s="50" t="s">
        <v>286</v>
      </c>
      <c r="F76" s="31" t="s">
        <v>368</v>
      </c>
      <c r="G76" s="31"/>
      <c r="H76" s="70">
        <f t="shared" ref="H76:I76" si="29">H77</f>
        <v>1615.2850000000001</v>
      </c>
      <c r="I76" s="70">
        <f t="shared" si="29"/>
        <v>0</v>
      </c>
    </row>
    <row r="77" spans="1:11" ht="100.5" customHeight="1">
      <c r="A77" s="68"/>
      <c r="B77" s="108" t="s">
        <v>386</v>
      </c>
      <c r="C77" s="58">
        <v>801</v>
      </c>
      <c r="D77" s="31" t="s">
        <v>365</v>
      </c>
      <c r="E77" s="31" t="s">
        <v>286</v>
      </c>
      <c r="F77" s="31" t="s">
        <v>369</v>
      </c>
      <c r="G77" s="31"/>
      <c r="H77" s="70">
        <f t="shared" ref="H77:I77" si="30">H78</f>
        <v>1615.2850000000001</v>
      </c>
      <c r="I77" s="70">
        <f t="shared" si="30"/>
        <v>0</v>
      </c>
    </row>
    <row r="78" spans="1:11" ht="25.5" customHeight="1">
      <c r="A78" s="68"/>
      <c r="B78" s="71" t="s">
        <v>146</v>
      </c>
      <c r="C78" s="58">
        <v>801</v>
      </c>
      <c r="D78" s="31" t="s">
        <v>365</v>
      </c>
      <c r="E78" s="31" t="s">
        <v>286</v>
      </c>
      <c r="F78" s="31" t="s">
        <v>370</v>
      </c>
      <c r="G78" s="31" t="s">
        <v>371</v>
      </c>
      <c r="H78" s="70">
        <v>1615.2850000000001</v>
      </c>
      <c r="I78" s="70">
        <v>0</v>
      </c>
      <c r="K78">
        <f>J68</f>
        <v>0</v>
      </c>
    </row>
    <row r="79" spans="1:11" ht="21" customHeight="1">
      <c r="A79" s="64" t="s">
        <v>283</v>
      </c>
      <c r="B79" s="65" t="s">
        <v>372</v>
      </c>
      <c r="C79" s="66">
        <v>801</v>
      </c>
      <c r="D79" s="64" t="s">
        <v>316</v>
      </c>
      <c r="E79" s="64"/>
      <c r="F79" s="64"/>
      <c r="G79" s="64"/>
      <c r="H79" s="67">
        <f t="shared" ref="H79:I79" si="31">H83</f>
        <v>340.29699158</v>
      </c>
      <c r="I79" s="67">
        <f t="shared" si="31"/>
        <v>399.39699158000002</v>
      </c>
      <c r="J79" t="s">
        <v>457</v>
      </c>
      <c r="K79" s="132"/>
    </row>
    <row r="80" spans="1:11" ht="45" customHeight="1">
      <c r="A80" s="73" t="s">
        <v>373</v>
      </c>
      <c r="B80" s="26" t="s">
        <v>247</v>
      </c>
      <c r="C80" s="58">
        <v>801</v>
      </c>
      <c r="D80" s="50" t="s">
        <v>316</v>
      </c>
      <c r="E80" s="50" t="s">
        <v>351</v>
      </c>
      <c r="F80" s="31"/>
      <c r="G80" s="31"/>
      <c r="H80" s="70">
        <f t="shared" ref="H80:I80" si="32">H83</f>
        <v>340.29699158</v>
      </c>
      <c r="I80" s="70">
        <f t="shared" si="32"/>
        <v>399.39699158000002</v>
      </c>
    </row>
    <row r="81" spans="1:9" ht="27" customHeight="1">
      <c r="A81" s="73"/>
      <c r="B81" s="71" t="s">
        <v>367</v>
      </c>
      <c r="C81" s="58">
        <v>801</v>
      </c>
      <c r="D81" s="50" t="s">
        <v>316</v>
      </c>
      <c r="E81" s="50" t="s">
        <v>351</v>
      </c>
      <c r="F81" s="31" t="s">
        <v>368</v>
      </c>
      <c r="G81" s="31"/>
      <c r="H81" s="70">
        <f t="shared" ref="H81:I81" si="33">H83</f>
        <v>340.29699158</v>
      </c>
      <c r="I81" s="70">
        <f t="shared" si="33"/>
        <v>399.39699158000002</v>
      </c>
    </row>
    <row r="82" spans="1:9" ht="34.5" customHeight="1">
      <c r="A82" s="73"/>
      <c r="B82" s="78" t="s">
        <v>374</v>
      </c>
      <c r="C82" s="58">
        <v>801</v>
      </c>
      <c r="D82" s="50" t="s">
        <v>316</v>
      </c>
      <c r="E82" s="50" t="s">
        <v>351</v>
      </c>
      <c r="F82" s="31" t="s">
        <v>375</v>
      </c>
      <c r="G82" s="31"/>
      <c r="H82" s="70">
        <f t="shared" ref="H82:I82" si="34">H83</f>
        <v>340.29699158</v>
      </c>
      <c r="I82" s="70">
        <f t="shared" si="34"/>
        <v>399.39699158000002</v>
      </c>
    </row>
    <row r="83" spans="1:9" ht="37.5" customHeight="1">
      <c r="A83" s="68"/>
      <c r="B83" s="78" t="s">
        <v>482</v>
      </c>
      <c r="C83" s="58">
        <v>801</v>
      </c>
      <c r="D83" s="50" t="s">
        <v>316</v>
      </c>
      <c r="E83" s="50" t="s">
        <v>351</v>
      </c>
      <c r="F83" s="31"/>
      <c r="G83" s="31" t="s">
        <v>476</v>
      </c>
      <c r="H83" s="70">
        <f>H84+H85+H88+H89+H90+H86+H87</f>
        <v>340.29699158</v>
      </c>
      <c r="I83" s="70">
        <f t="shared" ref="I83" si="35">I84+I85+I88+I89+I90+I86+I87</f>
        <v>399.39699158000002</v>
      </c>
    </row>
    <row r="84" spans="1:9" ht="24.75" customHeight="1">
      <c r="A84" s="68"/>
      <c r="B84" s="71" t="s">
        <v>292</v>
      </c>
      <c r="C84" s="58">
        <v>801</v>
      </c>
      <c r="D84" s="50" t="s">
        <v>316</v>
      </c>
      <c r="E84" s="50" t="s">
        <v>351</v>
      </c>
      <c r="F84" s="31" t="s">
        <v>375</v>
      </c>
      <c r="G84" s="31" t="s">
        <v>293</v>
      </c>
      <c r="H84" s="70">
        <v>131.25729000000001</v>
      </c>
      <c r="I84" s="93">
        <v>131.25729000000001</v>
      </c>
    </row>
    <row r="85" spans="1:9" ht="59.25" customHeight="1">
      <c r="A85" s="68"/>
      <c r="B85" s="71" t="s">
        <v>294</v>
      </c>
      <c r="C85" s="58">
        <v>801</v>
      </c>
      <c r="D85" s="50" t="s">
        <v>316</v>
      </c>
      <c r="E85" s="50" t="s">
        <v>351</v>
      </c>
      <c r="F85" s="31" t="s">
        <v>375</v>
      </c>
      <c r="G85" s="31" t="s">
        <v>295</v>
      </c>
      <c r="H85" s="70">
        <f>H84*30.2%</f>
        <v>39.639701580000001</v>
      </c>
      <c r="I85" s="93">
        <f>I84*30.2%</f>
        <v>39.639701580000001</v>
      </c>
    </row>
    <row r="86" spans="1:9" ht="39.75" customHeight="1">
      <c r="A86" s="68"/>
      <c r="B86" s="71" t="s">
        <v>292</v>
      </c>
      <c r="C86" s="58">
        <v>801</v>
      </c>
      <c r="D86" s="50" t="s">
        <v>316</v>
      </c>
      <c r="E86" s="50" t="s">
        <v>351</v>
      </c>
      <c r="F86" s="31" t="s">
        <v>376</v>
      </c>
      <c r="G86" s="31" t="s">
        <v>293</v>
      </c>
      <c r="H86" s="70">
        <v>0</v>
      </c>
      <c r="I86" s="70"/>
    </row>
    <row r="87" spans="1:9" ht="57.75" customHeight="1">
      <c r="A87" s="68"/>
      <c r="B87" s="71" t="s">
        <v>294</v>
      </c>
      <c r="C87" s="58">
        <v>801</v>
      </c>
      <c r="D87" s="50" t="s">
        <v>316</v>
      </c>
      <c r="E87" s="50" t="s">
        <v>351</v>
      </c>
      <c r="F87" s="31" t="s">
        <v>376</v>
      </c>
      <c r="G87" s="31" t="s">
        <v>295</v>
      </c>
      <c r="H87" s="70">
        <v>0</v>
      </c>
      <c r="I87" s="70"/>
    </row>
    <row r="88" spans="1:9" ht="79.5" customHeight="1">
      <c r="A88" s="68"/>
      <c r="B88" s="78" t="s">
        <v>377</v>
      </c>
      <c r="C88" s="58">
        <v>801</v>
      </c>
      <c r="D88" s="50" t="s">
        <v>316</v>
      </c>
      <c r="E88" s="50" t="s">
        <v>351</v>
      </c>
      <c r="F88" s="31" t="s">
        <v>375</v>
      </c>
      <c r="G88" s="31" t="s">
        <v>378</v>
      </c>
      <c r="H88" s="70">
        <v>55</v>
      </c>
      <c r="I88" s="70">
        <v>55</v>
      </c>
    </row>
    <row r="89" spans="1:9" ht="20.25" customHeight="1">
      <c r="A89" s="68"/>
      <c r="B89" s="71" t="s">
        <v>307</v>
      </c>
      <c r="C89" s="58">
        <v>801</v>
      </c>
      <c r="D89" s="50" t="s">
        <v>316</v>
      </c>
      <c r="E89" s="50" t="s">
        <v>351</v>
      </c>
      <c r="F89" s="31" t="s">
        <v>379</v>
      </c>
      <c r="G89" s="31" t="s">
        <v>308</v>
      </c>
      <c r="H89" s="70">
        <v>99</v>
      </c>
      <c r="I89" s="70">
        <v>99</v>
      </c>
    </row>
    <row r="90" spans="1:9" ht="24" customHeight="1">
      <c r="A90" s="68"/>
      <c r="B90" s="78" t="s">
        <v>380</v>
      </c>
      <c r="C90" s="58">
        <v>801</v>
      </c>
      <c r="D90" s="50" t="s">
        <v>316</v>
      </c>
      <c r="E90" s="50" t="s">
        <v>351</v>
      </c>
      <c r="F90" s="31" t="s">
        <v>379</v>
      </c>
      <c r="G90" s="31" t="s">
        <v>381</v>
      </c>
      <c r="H90" s="70">
        <f t="shared" ref="H90:I90" si="36">H91</f>
        <v>15.4</v>
      </c>
      <c r="I90" s="70">
        <f t="shared" si="36"/>
        <v>74.5</v>
      </c>
    </row>
    <row r="91" spans="1:9" ht="21.75" customHeight="1">
      <c r="A91" s="68"/>
      <c r="B91" s="78" t="s">
        <v>382</v>
      </c>
      <c r="C91" s="58">
        <v>801</v>
      </c>
      <c r="D91" s="50" t="s">
        <v>316</v>
      </c>
      <c r="E91" s="50" t="s">
        <v>351</v>
      </c>
      <c r="F91" s="31" t="s">
        <v>379</v>
      </c>
      <c r="G91" s="31" t="s">
        <v>383</v>
      </c>
      <c r="H91" s="70">
        <f>25-9.6</f>
        <v>15.4</v>
      </c>
      <c r="I91" s="70">
        <f>25+49.5</f>
        <v>74.5</v>
      </c>
    </row>
    <row r="92" spans="1:9" ht="28.5" customHeight="1">
      <c r="A92" s="74" t="s">
        <v>384</v>
      </c>
      <c r="B92" s="65" t="s">
        <v>385</v>
      </c>
      <c r="C92" s="65"/>
      <c r="D92" s="64"/>
      <c r="E92" s="64"/>
      <c r="F92" s="64"/>
      <c r="G92" s="64"/>
      <c r="H92" s="67">
        <f>(8448.1-2120.9-35)*2.5%</f>
        <v>157.30500000000004</v>
      </c>
      <c r="I92" s="67">
        <f>((8887.7-2356.5-35)*5%)</f>
        <v>324.81000000000006</v>
      </c>
    </row>
    <row r="93" spans="1:9" ht="24.75" customHeight="1">
      <c r="A93" s="273" t="s">
        <v>270</v>
      </c>
      <c r="B93" s="248"/>
      <c r="C93" s="248"/>
      <c r="D93" s="248"/>
      <c r="E93" s="248"/>
      <c r="F93" s="248"/>
      <c r="G93" s="244"/>
      <c r="H93" s="70">
        <f>H9+H41+H46+H52+H61+H74+H79+H92</f>
        <v>8448.1305208600006</v>
      </c>
      <c r="I93" s="70">
        <f>I9+I41+I46+I52+I61+I74+I79+I92</f>
        <v>8887.7355208600002</v>
      </c>
    </row>
    <row r="94" spans="1:9" ht="42" customHeight="1">
      <c r="A94" s="52"/>
      <c r="B94" s="55"/>
      <c r="C94" s="55"/>
      <c r="D94" s="54"/>
      <c r="E94" s="54"/>
      <c r="F94" s="54"/>
      <c r="G94" s="54"/>
      <c r="H94" s="131"/>
    </row>
    <row r="95" spans="1:9" ht="42" customHeight="1">
      <c r="A95" s="52"/>
      <c r="B95" s="55"/>
      <c r="C95" s="55"/>
      <c r="D95" s="54"/>
      <c r="E95" s="54"/>
      <c r="F95" s="54"/>
      <c r="G95" s="54"/>
      <c r="H95" s="54"/>
    </row>
    <row r="96" spans="1:9" ht="42" customHeight="1">
      <c r="A96" s="52"/>
      <c r="B96" s="55"/>
      <c r="C96" s="55"/>
      <c r="D96" s="54"/>
      <c r="E96" s="54"/>
      <c r="F96" s="54"/>
      <c r="G96" s="54"/>
      <c r="H96" s="54"/>
    </row>
    <row r="97" spans="1:8" ht="42" customHeight="1">
      <c r="A97" s="52"/>
      <c r="B97" s="55"/>
      <c r="C97" s="55"/>
      <c r="D97" s="54"/>
      <c r="E97" s="54"/>
      <c r="F97" s="54"/>
      <c r="G97" s="54"/>
      <c r="H97" s="54"/>
    </row>
    <row r="98" spans="1:8" ht="42" customHeight="1">
      <c r="A98" s="52"/>
      <c r="B98" s="55"/>
      <c r="C98" s="55"/>
      <c r="D98" s="54"/>
      <c r="E98" s="54"/>
      <c r="F98" s="54"/>
      <c r="G98" s="54"/>
      <c r="H98" s="54"/>
    </row>
    <row r="99" spans="1:8" ht="42" customHeight="1">
      <c r="A99" s="52"/>
      <c r="B99" s="55"/>
      <c r="C99" s="55"/>
      <c r="D99" s="54"/>
      <c r="E99" s="54"/>
      <c r="F99" s="54"/>
      <c r="G99" s="54"/>
      <c r="H99" s="54"/>
    </row>
    <row r="100" spans="1:8" ht="42" customHeight="1">
      <c r="A100" s="52"/>
      <c r="B100" s="55"/>
      <c r="C100" s="55"/>
      <c r="D100" s="54"/>
      <c r="E100" s="54"/>
      <c r="F100" s="54"/>
      <c r="G100" s="54"/>
      <c r="H100" s="54"/>
    </row>
    <row r="101" spans="1:8" ht="42" customHeight="1">
      <c r="A101" s="52"/>
      <c r="B101" s="55"/>
      <c r="C101" s="55"/>
      <c r="D101" s="54"/>
      <c r="E101" s="54"/>
      <c r="F101" s="54"/>
      <c r="G101" s="54"/>
      <c r="H101" s="54"/>
    </row>
    <row r="102" spans="1:8" ht="42" customHeight="1">
      <c r="A102" s="52"/>
      <c r="B102" s="55"/>
      <c r="C102" s="55"/>
      <c r="D102" s="54"/>
      <c r="E102" s="54"/>
      <c r="F102" s="54"/>
      <c r="G102" s="54"/>
      <c r="H102" s="54"/>
    </row>
    <row r="103" spans="1:8" ht="42" customHeight="1">
      <c r="A103" s="52"/>
      <c r="B103" s="55"/>
      <c r="C103" s="55"/>
      <c r="D103" s="54"/>
      <c r="E103" s="54"/>
      <c r="F103" s="54"/>
      <c r="G103" s="54"/>
      <c r="H103" s="54"/>
    </row>
    <row r="104" spans="1:8" ht="42" customHeight="1">
      <c r="A104" s="52"/>
      <c r="B104" s="55"/>
      <c r="C104" s="55"/>
      <c r="D104" s="54"/>
      <c r="E104" s="54"/>
      <c r="F104" s="54"/>
      <c r="G104" s="54"/>
      <c r="H104" s="54"/>
    </row>
    <row r="105" spans="1:8" ht="42" customHeight="1">
      <c r="A105" s="52"/>
      <c r="B105" s="55"/>
      <c r="C105" s="55"/>
      <c r="D105" s="54"/>
      <c r="E105" s="54"/>
      <c r="F105" s="54"/>
      <c r="G105" s="271"/>
      <c r="H105" s="246"/>
    </row>
    <row r="106" spans="1:8" ht="42" customHeight="1">
      <c r="A106" s="52"/>
      <c r="B106" s="55"/>
      <c r="C106" s="55"/>
      <c r="D106" s="54"/>
      <c r="E106" s="54"/>
      <c r="F106" s="54"/>
      <c r="G106" s="53"/>
      <c r="H106" s="53"/>
    </row>
    <row r="107" spans="1:8" ht="42" customHeight="1">
      <c r="A107" s="253"/>
      <c r="B107" s="246"/>
      <c r="C107" s="246"/>
      <c r="D107" s="246"/>
      <c r="E107" s="246"/>
      <c r="F107" s="246"/>
      <c r="G107" s="246"/>
      <c r="H107" s="246"/>
    </row>
    <row r="108" spans="1:8" ht="42" customHeight="1">
      <c r="A108" s="56"/>
      <c r="B108" s="56"/>
      <c r="C108" s="56"/>
      <c r="D108" s="56"/>
      <c r="E108" s="56"/>
      <c r="F108" s="57"/>
      <c r="G108" s="269"/>
      <c r="H108" s="246"/>
    </row>
    <row r="109" spans="1:8" ht="42" customHeight="1">
      <c r="A109" s="94"/>
      <c r="B109" s="95"/>
      <c r="C109" s="95"/>
      <c r="D109" s="54"/>
      <c r="E109" s="54"/>
      <c r="F109" s="54"/>
      <c r="G109" s="54"/>
      <c r="H109" s="96"/>
    </row>
    <row r="110" spans="1:8" ht="42" customHeight="1">
      <c r="A110" s="94"/>
      <c r="B110" s="95"/>
      <c r="C110" s="95"/>
      <c r="D110" s="54"/>
      <c r="E110" s="54"/>
      <c r="F110" s="54"/>
      <c r="G110" s="54"/>
      <c r="H110" s="96"/>
    </row>
    <row r="111" spans="1:8" ht="42" customHeight="1">
      <c r="A111" s="94"/>
      <c r="B111" s="95"/>
      <c r="C111" s="95"/>
      <c r="D111" s="54"/>
      <c r="E111" s="54"/>
      <c r="F111" s="54"/>
      <c r="G111" s="54"/>
      <c r="H111" s="96"/>
    </row>
    <row r="112" spans="1:8" ht="42" customHeight="1">
      <c r="A112" s="94"/>
      <c r="B112" s="95"/>
      <c r="C112" s="95"/>
      <c r="D112" s="54"/>
      <c r="E112" s="54"/>
      <c r="F112" s="54"/>
      <c r="G112" s="54"/>
      <c r="H112" s="96"/>
    </row>
    <row r="113" spans="1:8" ht="42" customHeight="1">
      <c r="A113" s="94"/>
      <c r="B113" s="95"/>
      <c r="C113" s="95"/>
      <c r="D113" s="54"/>
      <c r="E113" s="54"/>
      <c r="F113" s="54"/>
      <c r="G113" s="54"/>
      <c r="H113" s="96"/>
    </row>
    <row r="114" spans="1:8" ht="42" customHeight="1">
      <c r="A114" s="94"/>
      <c r="B114" s="95"/>
      <c r="C114" s="95"/>
      <c r="D114" s="54"/>
      <c r="E114" s="54"/>
      <c r="F114" s="54"/>
      <c r="G114" s="54"/>
      <c r="H114" s="96"/>
    </row>
    <row r="115" spans="1:8" ht="42" customHeight="1">
      <c r="A115" s="94"/>
      <c r="B115" s="95"/>
      <c r="C115" s="95"/>
      <c r="D115" s="54"/>
      <c r="E115" s="54"/>
      <c r="F115" s="54"/>
      <c r="G115" s="54"/>
      <c r="H115" s="96"/>
    </row>
    <row r="116" spans="1:8" ht="42" customHeight="1">
      <c r="A116" s="94"/>
      <c r="B116" s="95"/>
      <c r="C116" s="95"/>
      <c r="D116" s="54"/>
      <c r="E116" s="54"/>
      <c r="F116" s="54"/>
      <c r="G116" s="54"/>
      <c r="H116" s="96"/>
    </row>
    <row r="117" spans="1:8" ht="42" customHeight="1">
      <c r="A117" s="94"/>
      <c r="B117" s="95"/>
      <c r="C117" s="95"/>
      <c r="D117" s="54"/>
      <c r="E117" s="54"/>
      <c r="F117" s="54"/>
      <c r="G117" s="54"/>
      <c r="H117" s="96"/>
    </row>
    <row r="118" spans="1:8" ht="42" customHeight="1">
      <c r="A118" s="94"/>
      <c r="B118" s="95"/>
      <c r="C118" s="95"/>
      <c r="D118" s="54"/>
      <c r="E118" s="54"/>
      <c r="F118" s="54"/>
      <c r="G118" s="54"/>
      <c r="H118" s="96"/>
    </row>
    <row r="119" spans="1:8" ht="42" customHeight="1">
      <c r="A119" s="97"/>
      <c r="B119" s="95"/>
      <c r="C119" s="95"/>
      <c r="D119" s="54"/>
      <c r="E119" s="54"/>
      <c r="F119" s="54"/>
      <c r="G119" s="54"/>
      <c r="H119" s="96"/>
    </row>
    <row r="120" spans="1:8" ht="42" customHeight="1">
      <c r="A120" s="94"/>
      <c r="B120" s="95"/>
      <c r="C120" s="95"/>
      <c r="D120" s="54"/>
      <c r="E120" s="54"/>
      <c r="F120" s="54"/>
      <c r="G120" s="54"/>
      <c r="H120" s="96"/>
    </row>
    <row r="121" spans="1:8" ht="42" customHeight="1">
      <c r="A121" s="94"/>
      <c r="B121" s="95"/>
      <c r="C121" s="95"/>
      <c r="D121" s="54"/>
      <c r="E121" s="54"/>
      <c r="F121" s="54"/>
      <c r="G121" s="54"/>
      <c r="H121" s="96"/>
    </row>
    <row r="122" spans="1:8" ht="42" customHeight="1">
      <c r="A122" s="94"/>
      <c r="B122" s="95"/>
      <c r="C122" s="95"/>
      <c r="D122" s="54"/>
      <c r="E122" s="54"/>
      <c r="F122" s="54"/>
      <c r="G122" s="54"/>
      <c r="H122" s="96"/>
    </row>
    <row r="123" spans="1:8" ht="42" customHeight="1">
      <c r="A123" s="94"/>
      <c r="B123" s="95"/>
      <c r="C123" s="95"/>
      <c r="D123" s="54"/>
      <c r="E123" s="54"/>
      <c r="F123" s="54"/>
      <c r="G123" s="54"/>
      <c r="H123" s="96"/>
    </row>
    <row r="124" spans="1:8" ht="42" customHeight="1">
      <c r="A124" s="97"/>
      <c r="B124" s="95"/>
      <c r="C124" s="95"/>
      <c r="D124" s="54"/>
      <c r="E124" s="54"/>
      <c r="F124" s="54"/>
      <c r="G124" s="54"/>
      <c r="H124" s="96"/>
    </row>
    <row r="125" spans="1:8" ht="42" customHeight="1">
      <c r="A125" s="94"/>
      <c r="B125" s="95"/>
      <c r="C125" s="95"/>
      <c r="D125" s="54"/>
      <c r="E125" s="54"/>
      <c r="F125" s="54"/>
      <c r="G125" s="54"/>
      <c r="H125" s="96"/>
    </row>
    <row r="126" spans="1:8" ht="42" customHeight="1">
      <c r="A126" s="94"/>
      <c r="B126" s="95"/>
      <c r="C126" s="95"/>
      <c r="D126" s="54"/>
      <c r="E126" s="54"/>
      <c r="F126" s="54"/>
      <c r="G126" s="54"/>
      <c r="H126" s="96"/>
    </row>
    <row r="127" spans="1:8" ht="42" customHeight="1">
      <c r="A127" s="94"/>
      <c r="B127" s="95"/>
      <c r="C127" s="95"/>
      <c r="D127" s="54"/>
      <c r="E127" s="54"/>
      <c r="F127" s="54"/>
      <c r="G127" s="54"/>
      <c r="H127" s="96"/>
    </row>
    <row r="128" spans="1:8" ht="42" customHeight="1">
      <c r="A128" s="97"/>
      <c r="B128" s="95"/>
      <c r="C128" s="95"/>
      <c r="D128" s="54"/>
      <c r="E128" s="54"/>
      <c r="F128" s="54"/>
      <c r="G128" s="54"/>
      <c r="H128" s="96"/>
    </row>
    <row r="129" spans="1:8" ht="42" customHeight="1">
      <c r="A129" s="94"/>
      <c r="B129" s="95"/>
      <c r="C129" s="95"/>
      <c r="D129" s="54"/>
      <c r="E129" s="54"/>
      <c r="F129" s="54"/>
      <c r="G129" s="54"/>
      <c r="H129" s="96"/>
    </row>
    <row r="130" spans="1:8" ht="42" customHeight="1">
      <c r="A130" s="94"/>
      <c r="B130" s="98"/>
      <c r="C130" s="98"/>
      <c r="D130" s="54"/>
      <c r="E130" s="54"/>
      <c r="F130" s="54"/>
      <c r="G130" s="54"/>
      <c r="H130" s="96"/>
    </row>
    <row r="131" spans="1:8" ht="42" customHeight="1">
      <c r="A131" s="94"/>
      <c r="B131" s="95"/>
      <c r="C131" s="95"/>
      <c r="D131" s="54"/>
      <c r="E131" s="54"/>
      <c r="F131" s="54"/>
      <c r="G131" s="54"/>
      <c r="H131" s="96"/>
    </row>
    <row r="132" spans="1:8" ht="42" customHeight="1">
      <c r="A132" s="94"/>
      <c r="B132" s="95"/>
      <c r="C132" s="95"/>
      <c r="D132" s="54"/>
      <c r="E132" s="54"/>
      <c r="F132" s="54"/>
      <c r="G132" s="54"/>
      <c r="H132" s="96"/>
    </row>
    <row r="133" spans="1:8" ht="42" customHeight="1">
      <c r="A133" s="94"/>
      <c r="B133" s="95"/>
      <c r="C133" s="95"/>
      <c r="D133" s="54"/>
      <c r="E133" s="54"/>
      <c r="F133" s="54"/>
      <c r="G133" s="54"/>
      <c r="H133" s="96"/>
    </row>
    <row r="134" spans="1:8" ht="42" customHeight="1">
      <c r="A134" s="94"/>
      <c r="B134" s="95"/>
      <c r="C134" s="95"/>
      <c r="D134" s="54"/>
      <c r="E134" s="54"/>
      <c r="F134" s="54"/>
      <c r="G134" s="54"/>
      <c r="H134" s="96"/>
    </row>
    <row r="135" spans="1:8" ht="42" customHeight="1">
      <c r="A135" s="94"/>
      <c r="B135" s="95"/>
      <c r="C135" s="95"/>
      <c r="D135" s="54"/>
      <c r="E135" s="54"/>
      <c r="F135" s="54"/>
      <c r="G135" s="54"/>
      <c r="H135" s="96"/>
    </row>
    <row r="136" spans="1:8" ht="42" customHeight="1">
      <c r="A136" s="94"/>
      <c r="B136" s="95"/>
      <c r="C136" s="95"/>
      <c r="D136" s="54"/>
      <c r="E136" s="54"/>
      <c r="F136" s="54"/>
      <c r="G136" s="54"/>
      <c r="H136" s="96"/>
    </row>
    <row r="137" spans="1:8" ht="42" customHeight="1">
      <c r="A137" s="94"/>
      <c r="B137" s="95"/>
      <c r="C137" s="95"/>
      <c r="D137" s="54"/>
      <c r="E137" s="54"/>
      <c r="F137" s="54"/>
      <c r="G137" s="54"/>
      <c r="H137" s="96"/>
    </row>
    <row r="138" spans="1:8" ht="42" customHeight="1">
      <c r="A138" s="94"/>
      <c r="B138" s="95"/>
      <c r="C138" s="95"/>
      <c r="D138" s="54"/>
      <c r="E138" s="54"/>
      <c r="F138" s="54"/>
      <c r="G138" s="54"/>
      <c r="H138" s="96"/>
    </row>
    <row r="139" spans="1:8" ht="42" customHeight="1">
      <c r="A139" s="94"/>
      <c r="B139" s="95"/>
      <c r="C139" s="95"/>
      <c r="D139" s="54"/>
      <c r="E139" s="54"/>
      <c r="F139" s="54"/>
      <c r="G139" s="54"/>
      <c r="H139" s="96"/>
    </row>
    <row r="140" spans="1:8" ht="42" customHeight="1">
      <c r="A140" s="94"/>
      <c r="B140" s="95"/>
      <c r="C140" s="95"/>
      <c r="D140" s="54"/>
      <c r="E140" s="54"/>
      <c r="F140" s="54"/>
      <c r="G140" s="54"/>
      <c r="H140" s="96"/>
    </row>
    <row r="141" spans="1:8" ht="42" customHeight="1">
      <c r="A141" s="94"/>
      <c r="B141" s="95"/>
      <c r="C141" s="95"/>
      <c r="D141" s="54"/>
      <c r="E141" s="54"/>
      <c r="F141" s="54"/>
      <c r="G141" s="54"/>
      <c r="H141" s="96"/>
    </row>
    <row r="142" spans="1:8" ht="42" customHeight="1">
      <c r="A142" s="94"/>
      <c r="B142" s="95"/>
      <c r="C142" s="95"/>
      <c r="D142" s="54"/>
      <c r="E142" s="54"/>
      <c r="F142" s="54"/>
      <c r="G142" s="54"/>
      <c r="H142" s="96"/>
    </row>
    <row r="143" spans="1:8" ht="42" customHeight="1">
      <c r="A143" s="94"/>
      <c r="B143" s="95"/>
      <c r="C143" s="95"/>
      <c r="D143" s="54"/>
      <c r="E143" s="54"/>
      <c r="F143" s="54"/>
      <c r="G143" s="54"/>
      <c r="H143" s="96"/>
    </row>
    <row r="144" spans="1:8" ht="42" customHeight="1">
      <c r="A144" s="94"/>
      <c r="B144" s="95"/>
      <c r="C144" s="95"/>
      <c r="D144" s="54"/>
      <c r="E144" s="54"/>
      <c r="F144" s="54"/>
      <c r="G144" s="54"/>
      <c r="H144" s="96"/>
    </row>
    <row r="145" spans="1:8" ht="42" customHeight="1">
      <c r="A145" s="94"/>
      <c r="B145" s="95"/>
      <c r="C145" s="95"/>
      <c r="D145" s="54"/>
      <c r="E145" s="54"/>
      <c r="F145" s="54"/>
      <c r="G145" s="54"/>
      <c r="H145" s="96"/>
    </row>
    <row r="146" spans="1:8" ht="42" customHeight="1">
      <c r="A146" s="94"/>
      <c r="B146" s="95"/>
      <c r="C146" s="95"/>
      <c r="D146" s="54"/>
      <c r="E146" s="54"/>
      <c r="F146" s="54"/>
      <c r="G146" s="54"/>
      <c r="H146" s="96"/>
    </row>
    <row r="147" spans="1:8" ht="42" customHeight="1">
      <c r="A147" s="94"/>
      <c r="B147" s="95"/>
      <c r="C147" s="95"/>
      <c r="D147" s="54"/>
      <c r="E147" s="54"/>
      <c r="F147" s="54"/>
      <c r="G147" s="54"/>
      <c r="H147" s="96"/>
    </row>
    <row r="148" spans="1:8" ht="42" customHeight="1">
      <c r="A148" s="99"/>
      <c r="B148" s="100"/>
      <c r="C148" s="100"/>
      <c r="D148" s="101"/>
      <c r="E148" s="101"/>
      <c r="F148" s="101"/>
      <c r="G148" s="101"/>
      <c r="H148" s="102"/>
    </row>
    <row r="149" spans="1:8" ht="42" customHeight="1">
      <c r="A149" s="99"/>
      <c r="B149" s="100"/>
      <c r="C149" s="100"/>
      <c r="D149" s="101"/>
      <c r="E149" s="101"/>
      <c r="F149" s="101"/>
      <c r="G149" s="101"/>
      <c r="H149" s="102"/>
    </row>
    <row r="150" spans="1:8" ht="42" customHeight="1">
      <c r="A150" s="270"/>
      <c r="B150" s="246"/>
      <c r="C150" s="246"/>
      <c r="D150" s="246"/>
      <c r="E150" s="246"/>
      <c r="F150" s="246"/>
      <c r="G150" s="246"/>
      <c r="H150" s="104"/>
    </row>
    <row r="151" spans="1:8" ht="42" customHeight="1">
      <c r="A151" s="105"/>
      <c r="B151" s="106"/>
      <c r="C151" s="106"/>
      <c r="D151" s="107"/>
      <c r="E151" s="107"/>
      <c r="F151" s="107"/>
      <c r="G151" s="107"/>
      <c r="H151" s="107"/>
    </row>
    <row r="152" spans="1:8" ht="42" customHeight="1">
      <c r="A152" s="105"/>
      <c r="B152" s="106"/>
      <c r="C152" s="106"/>
      <c r="D152" s="107"/>
      <c r="E152" s="107"/>
      <c r="F152" s="107"/>
      <c r="G152" s="107"/>
      <c r="H152" s="107"/>
    </row>
    <row r="153" spans="1:8" ht="42" customHeight="1">
      <c r="A153" s="105"/>
      <c r="B153" s="106"/>
      <c r="C153" s="106"/>
      <c r="D153" s="107"/>
      <c r="E153" s="107"/>
      <c r="F153" s="107"/>
      <c r="G153" s="107"/>
      <c r="H153" s="107"/>
    </row>
    <row r="154" spans="1:8" ht="42" customHeight="1">
      <c r="A154" s="105"/>
      <c r="B154" s="106"/>
      <c r="C154" s="106"/>
      <c r="D154" s="107"/>
      <c r="E154" s="107"/>
      <c r="F154" s="107"/>
      <c r="G154" s="107"/>
      <c r="H154" s="107"/>
    </row>
    <row r="155" spans="1:8" ht="42" customHeight="1">
      <c r="A155" s="105"/>
      <c r="B155" s="106"/>
      <c r="C155" s="106"/>
      <c r="D155" s="107"/>
      <c r="E155" s="107"/>
      <c r="F155" s="107"/>
      <c r="G155" s="107"/>
      <c r="H155" s="107"/>
    </row>
    <row r="156" spans="1:8" ht="42" customHeight="1">
      <c r="A156" s="105"/>
      <c r="B156" s="106"/>
      <c r="C156" s="106"/>
      <c r="D156" s="107"/>
      <c r="E156" s="107"/>
      <c r="F156" s="107"/>
      <c r="G156" s="107"/>
      <c r="H156" s="107"/>
    </row>
    <row r="157" spans="1:8" ht="42" customHeight="1">
      <c r="A157" s="105"/>
      <c r="B157" s="106"/>
      <c r="C157" s="106"/>
      <c r="D157" s="107"/>
      <c r="E157" s="107"/>
      <c r="F157" s="107"/>
      <c r="G157" s="107"/>
      <c r="H157" s="107"/>
    </row>
    <row r="158" spans="1:8" ht="42" customHeight="1">
      <c r="A158" s="105"/>
      <c r="B158" s="106"/>
      <c r="C158" s="106"/>
      <c r="D158" s="107"/>
      <c r="E158" s="107"/>
      <c r="F158" s="107"/>
      <c r="G158" s="107"/>
      <c r="H158" s="107"/>
    </row>
    <row r="159" spans="1:8" ht="42" customHeight="1">
      <c r="A159" s="105"/>
      <c r="B159" s="106"/>
      <c r="C159" s="106"/>
      <c r="D159" s="107"/>
      <c r="E159" s="107"/>
      <c r="F159" s="107"/>
      <c r="G159" s="107"/>
      <c r="H159" s="107"/>
    </row>
    <row r="160" spans="1:8" ht="42" customHeight="1">
      <c r="A160" s="105"/>
      <c r="B160" s="106"/>
      <c r="C160" s="106"/>
      <c r="D160" s="107"/>
      <c r="E160" s="107"/>
      <c r="F160" s="107"/>
      <c r="G160" s="107"/>
      <c r="H160" s="107"/>
    </row>
    <row r="161" spans="1:8" ht="42" customHeight="1">
      <c r="A161" s="105"/>
      <c r="B161" s="106"/>
      <c r="C161" s="106"/>
      <c r="D161" s="107"/>
      <c r="E161" s="107"/>
      <c r="F161" s="107"/>
      <c r="G161" s="107"/>
      <c r="H161" s="107"/>
    </row>
    <row r="162" spans="1:8" ht="42" customHeight="1">
      <c r="A162" s="105"/>
      <c r="B162" s="106"/>
      <c r="C162" s="106"/>
      <c r="D162" s="107"/>
      <c r="E162" s="107"/>
      <c r="F162" s="107"/>
      <c r="G162" s="107"/>
      <c r="H162" s="107"/>
    </row>
    <row r="163" spans="1:8" ht="42" customHeight="1">
      <c r="A163" s="105"/>
      <c r="B163" s="106"/>
      <c r="C163" s="106"/>
      <c r="D163" s="107"/>
      <c r="E163" s="107"/>
      <c r="F163" s="107"/>
      <c r="G163" s="107"/>
      <c r="H163" s="107"/>
    </row>
    <row r="164" spans="1:8" ht="42" customHeight="1">
      <c r="A164" s="105"/>
      <c r="B164" s="106"/>
      <c r="C164" s="106"/>
      <c r="D164" s="107"/>
      <c r="E164" s="107"/>
      <c r="F164" s="107"/>
      <c r="G164" s="107"/>
      <c r="H164" s="107"/>
    </row>
    <row r="165" spans="1:8" ht="42" customHeight="1">
      <c r="A165" s="105"/>
      <c r="B165" s="106"/>
      <c r="C165" s="106"/>
      <c r="D165" s="107"/>
      <c r="E165" s="107"/>
      <c r="F165" s="107"/>
      <c r="G165" s="107"/>
      <c r="H165" s="107"/>
    </row>
    <row r="166" spans="1:8" ht="42" customHeight="1">
      <c r="A166" s="105"/>
      <c r="B166" s="106"/>
      <c r="C166" s="106"/>
      <c r="D166" s="107"/>
      <c r="E166" s="107"/>
      <c r="F166" s="107"/>
      <c r="G166" s="107"/>
      <c r="H166" s="107"/>
    </row>
    <row r="167" spans="1:8" ht="42" customHeight="1">
      <c r="A167" s="105"/>
      <c r="B167" s="106"/>
      <c r="C167" s="106"/>
      <c r="D167" s="107"/>
      <c r="E167" s="107"/>
      <c r="F167" s="107"/>
      <c r="G167" s="107"/>
      <c r="H167" s="107"/>
    </row>
    <row r="168" spans="1:8" ht="42" customHeight="1">
      <c r="A168" s="105"/>
      <c r="B168" s="106"/>
      <c r="C168" s="106"/>
      <c r="D168" s="107"/>
      <c r="E168" s="107"/>
      <c r="F168" s="107"/>
      <c r="G168" s="107"/>
      <c r="H168" s="107"/>
    </row>
    <row r="169" spans="1:8" ht="42" customHeight="1">
      <c r="A169" s="105"/>
      <c r="B169" s="106"/>
      <c r="C169" s="106"/>
      <c r="D169" s="107"/>
      <c r="E169" s="107"/>
      <c r="F169" s="107"/>
      <c r="G169" s="107"/>
      <c r="H169" s="107"/>
    </row>
    <row r="170" spans="1:8" ht="42" customHeight="1">
      <c r="A170" s="105"/>
      <c r="B170" s="106"/>
      <c r="C170" s="106"/>
      <c r="D170" s="107"/>
      <c r="E170" s="107"/>
      <c r="F170" s="107"/>
      <c r="G170" s="107"/>
      <c r="H170" s="107"/>
    </row>
    <row r="171" spans="1:8" ht="42" customHeight="1">
      <c r="A171" s="105"/>
      <c r="B171" s="106"/>
      <c r="C171" s="106"/>
      <c r="D171" s="107"/>
      <c r="E171" s="107"/>
      <c r="F171" s="107"/>
      <c r="G171" s="107"/>
      <c r="H171" s="107"/>
    </row>
    <row r="172" spans="1:8" ht="42" customHeight="1">
      <c r="A172" s="105"/>
      <c r="B172" s="106"/>
      <c r="C172" s="106"/>
      <c r="D172" s="107"/>
      <c r="E172" s="107"/>
      <c r="F172" s="107"/>
      <c r="G172" s="107"/>
      <c r="H172" s="107"/>
    </row>
    <row r="173" spans="1:8" ht="42" customHeight="1">
      <c r="A173" s="105"/>
      <c r="B173" s="106"/>
      <c r="C173" s="106"/>
      <c r="D173" s="107"/>
      <c r="E173" s="107"/>
      <c r="F173" s="107"/>
      <c r="G173" s="107"/>
      <c r="H173" s="107"/>
    </row>
    <row r="174" spans="1:8" ht="42" customHeight="1">
      <c r="A174" s="105"/>
      <c r="B174" s="106"/>
      <c r="C174" s="106"/>
      <c r="D174" s="107"/>
      <c r="E174" s="107"/>
      <c r="F174" s="107"/>
      <c r="G174" s="107"/>
      <c r="H174" s="107"/>
    </row>
    <row r="175" spans="1:8" ht="42" customHeight="1">
      <c r="A175" s="105"/>
      <c r="B175" s="106"/>
      <c r="C175" s="106"/>
      <c r="D175" s="107"/>
      <c r="E175" s="107"/>
      <c r="F175" s="107"/>
      <c r="G175" s="107"/>
      <c r="H175" s="107"/>
    </row>
    <row r="176" spans="1:8" ht="42" customHeight="1">
      <c r="A176" s="105"/>
      <c r="B176" s="106"/>
      <c r="C176" s="106"/>
      <c r="D176" s="107"/>
      <c r="E176" s="107"/>
      <c r="F176" s="107"/>
      <c r="G176" s="107"/>
      <c r="H176" s="107"/>
    </row>
    <row r="177" spans="1:8" ht="42" customHeight="1">
      <c r="A177" s="105"/>
      <c r="B177" s="106"/>
      <c r="C177" s="106"/>
      <c r="D177" s="107"/>
      <c r="E177" s="107"/>
      <c r="F177" s="107"/>
      <c r="G177" s="107"/>
      <c r="H177" s="107"/>
    </row>
    <row r="178" spans="1:8" ht="42" customHeight="1">
      <c r="A178" s="105"/>
      <c r="B178" s="106"/>
      <c r="C178" s="106"/>
      <c r="D178" s="107"/>
      <c r="E178" s="107"/>
      <c r="F178" s="107"/>
      <c r="G178" s="107"/>
      <c r="H178" s="107"/>
    </row>
    <row r="179" spans="1:8" ht="42" customHeight="1">
      <c r="A179" s="105"/>
      <c r="B179" s="106"/>
      <c r="C179" s="106"/>
      <c r="D179" s="107"/>
      <c r="E179" s="107"/>
      <c r="F179" s="107"/>
      <c r="G179" s="107"/>
      <c r="H179" s="107"/>
    </row>
    <row r="180" spans="1:8" ht="42" customHeight="1">
      <c r="A180" s="105"/>
      <c r="B180" s="106"/>
      <c r="C180" s="106"/>
      <c r="D180" s="107"/>
      <c r="E180" s="107"/>
      <c r="F180" s="107"/>
      <c r="G180" s="107"/>
      <c r="H180" s="107"/>
    </row>
    <row r="181" spans="1:8" ht="42" customHeight="1">
      <c r="A181" s="105"/>
      <c r="B181" s="106"/>
      <c r="C181" s="106"/>
      <c r="D181" s="107"/>
      <c r="E181" s="107"/>
      <c r="F181" s="107"/>
      <c r="G181" s="107"/>
      <c r="H181" s="107"/>
    </row>
    <row r="182" spans="1:8" ht="42" customHeight="1">
      <c r="A182" s="105"/>
      <c r="B182" s="106"/>
      <c r="C182" s="106"/>
      <c r="D182" s="107"/>
      <c r="E182" s="107"/>
      <c r="F182" s="107"/>
      <c r="G182" s="107"/>
      <c r="H182" s="107"/>
    </row>
    <row r="183" spans="1:8" ht="42" customHeight="1">
      <c r="A183" s="105"/>
      <c r="B183" s="106"/>
      <c r="C183" s="106"/>
      <c r="D183" s="107"/>
      <c r="E183" s="107"/>
      <c r="F183" s="107"/>
      <c r="G183" s="107"/>
      <c r="H183" s="107"/>
    </row>
    <row r="184" spans="1:8" ht="42" customHeight="1">
      <c r="A184" s="105"/>
      <c r="B184" s="106"/>
      <c r="C184" s="106"/>
      <c r="D184" s="107"/>
      <c r="E184" s="107"/>
      <c r="F184" s="107"/>
      <c r="G184" s="107"/>
      <c r="H184" s="107"/>
    </row>
    <row r="185" spans="1:8" ht="42" customHeight="1">
      <c r="A185" s="105"/>
      <c r="B185" s="106"/>
      <c r="C185" s="106"/>
      <c r="D185" s="107"/>
      <c r="E185" s="107"/>
      <c r="F185" s="107"/>
      <c r="G185" s="107"/>
      <c r="H185" s="107"/>
    </row>
    <row r="186" spans="1:8" ht="42" customHeight="1">
      <c r="A186" s="105"/>
      <c r="B186" s="106"/>
      <c r="C186" s="106"/>
      <c r="D186" s="107"/>
      <c r="E186" s="107"/>
      <c r="F186" s="107"/>
      <c r="G186" s="107"/>
      <c r="H186" s="107"/>
    </row>
    <row r="187" spans="1:8" ht="42" customHeight="1">
      <c r="A187" s="105"/>
      <c r="B187" s="106"/>
      <c r="C187" s="106"/>
      <c r="D187" s="107"/>
      <c r="E187" s="107"/>
      <c r="F187" s="107"/>
      <c r="G187" s="107"/>
      <c r="H187" s="107"/>
    </row>
    <row r="188" spans="1:8" ht="42" customHeight="1">
      <c r="A188" s="105"/>
      <c r="B188" s="106"/>
      <c r="C188" s="106"/>
      <c r="D188" s="107"/>
      <c r="E188" s="107"/>
      <c r="F188" s="107"/>
      <c r="G188" s="107"/>
      <c r="H188" s="107"/>
    </row>
    <row r="189" spans="1:8" ht="42" customHeight="1">
      <c r="A189" s="105"/>
      <c r="B189" s="106"/>
      <c r="C189" s="106"/>
      <c r="D189" s="107"/>
      <c r="E189" s="107"/>
      <c r="F189" s="107"/>
      <c r="G189" s="107"/>
      <c r="H189" s="107"/>
    </row>
    <row r="190" spans="1:8" ht="42" customHeight="1">
      <c r="A190" s="105"/>
      <c r="B190" s="106"/>
      <c r="C190" s="106"/>
      <c r="D190" s="107"/>
      <c r="E190" s="107"/>
      <c r="F190" s="107"/>
      <c r="G190" s="107"/>
      <c r="H190" s="107"/>
    </row>
    <row r="191" spans="1:8" ht="42" customHeight="1">
      <c r="A191" s="105"/>
      <c r="B191" s="106"/>
      <c r="C191" s="106"/>
      <c r="D191" s="107"/>
      <c r="E191" s="107"/>
      <c r="F191" s="107"/>
      <c r="G191" s="107"/>
      <c r="H191" s="107"/>
    </row>
    <row r="192" spans="1:8" ht="42" customHeight="1">
      <c r="A192" s="105"/>
      <c r="B192" s="106"/>
      <c r="C192" s="106"/>
      <c r="D192" s="107"/>
      <c r="E192" s="107"/>
      <c r="F192" s="107"/>
      <c r="G192" s="107"/>
      <c r="H192" s="107"/>
    </row>
    <row r="193" spans="1:8" ht="42" customHeight="1">
      <c r="A193" s="105"/>
      <c r="B193" s="106"/>
      <c r="C193" s="106"/>
      <c r="D193" s="107"/>
      <c r="E193" s="107"/>
      <c r="F193" s="107"/>
      <c r="G193" s="107"/>
      <c r="H193" s="107"/>
    </row>
    <row r="194" spans="1:8" ht="42" customHeight="1">
      <c r="A194" s="105"/>
      <c r="B194" s="106"/>
      <c r="C194" s="106"/>
      <c r="D194" s="107"/>
      <c r="E194" s="107"/>
      <c r="F194" s="107"/>
      <c r="G194" s="107"/>
      <c r="H194" s="107"/>
    </row>
    <row r="195" spans="1:8" ht="42" customHeight="1">
      <c r="A195" s="105"/>
      <c r="B195" s="106"/>
      <c r="C195" s="106"/>
      <c r="D195" s="107"/>
      <c r="E195" s="107"/>
      <c r="F195" s="107"/>
      <c r="G195" s="107"/>
      <c r="H195" s="107"/>
    </row>
    <row r="196" spans="1:8" ht="42" customHeight="1">
      <c r="A196" s="105"/>
      <c r="B196" s="106"/>
      <c r="C196" s="106"/>
      <c r="D196" s="107"/>
      <c r="E196" s="107"/>
      <c r="F196" s="107"/>
      <c r="G196" s="107"/>
      <c r="H196" s="107"/>
    </row>
    <row r="197" spans="1:8" ht="42" customHeight="1">
      <c r="A197" s="105"/>
      <c r="B197" s="106"/>
      <c r="C197" s="106"/>
      <c r="D197" s="107"/>
      <c r="E197" s="107"/>
      <c r="F197" s="107"/>
      <c r="G197" s="107"/>
      <c r="H197" s="107"/>
    </row>
    <row r="198" spans="1:8" ht="42" customHeight="1">
      <c r="A198" s="105"/>
      <c r="B198" s="106"/>
      <c r="C198" s="106"/>
      <c r="D198" s="107"/>
      <c r="E198" s="107"/>
      <c r="F198" s="107"/>
      <c r="G198" s="107"/>
      <c r="H198" s="107"/>
    </row>
    <row r="199" spans="1:8" ht="42" customHeight="1">
      <c r="A199" s="105"/>
      <c r="B199" s="106"/>
      <c r="C199" s="106"/>
      <c r="D199" s="107"/>
      <c r="E199" s="107"/>
      <c r="F199" s="107"/>
      <c r="G199" s="107"/>
      <c r="H199" s="107"/>
    </row>
    <row r="200" spans="1:8" ht="42" customHeight="1">
      <c r="A200" s="105"/>
      <c r="B200" s="106"/>
      <c r="C200" s="106"/>
      <c r="D200" s="107"/>
      <c r="E200" s="107"/>
      <c r="F200" s="107"/>
      <c r="G200" s="107"/>
      <c r="H200" s="107"/>
    </row>
    <row r="201" spans="1:8" ht="42" customHeight="1">
      <c r="A201" s="105"/>
      <c r="B201" s="106"/>
      <c r="C201" s="106"/>
      <c r="D201" s="107"/>
      <c r="E201" s="107"/>
      <c r="F201" s="107"/>
      <c r="G201" s="107"/>
      <c r="H201" s="107"/>
    </row>
    <row r="202" spans="1:8" ht="42" customHeight="1">
      <c r="A202" s="105"/>
      <c r="B202" s="106"/>
      <c r="C202" s="106"/>
      <c r="D202" s="107"/>
      <c r="E202" s="107"/>
      <c r="F202" s="107"/>
      <c r="G202" s="107"/>
      <c r="H202" s="107"/>
    </row>
    <row r="203" spans="1:8" ht="42" customHeight="1">
      <c r="A203" s="105"/>
      <c r="B203" s="106"/>
      <c r="C203" s="106"/>
      <c r="D203" s="107"/>
      <c r="E203" s="107"/>
      <c r="F203" s="107"/>
      <c r="G203" s="107"/>
      <c r="H203" s="107"/>
    </row>
    <row r="204" spans="1:8" ht="42" customHeight="1">
      <c r="A204" s="105"/>
      <c r="B204" s="106"/>
      <c r="C204" s="106"/>
      <c r="D204" s="107"/>
      <c r="E204" s="107"/>
      <c r="F204" s="107"/>
      <c r="G204" s="107"/>
      <c r="H204" s="107"/>
    </row>
    <row r="205" spans="1:8" ht="42" customHeight="1">
      <c r="A205" s="105"/>
      <c r="B205" s="106"/>
      <c r="C205" s="106"/>
      <c r="D205" s="107"/>
      <c r="E205" s="107"/>
      <c r="F205" s="107"/>
      <c r="G205" s="107"/>
      <c r="H205" s="107"/>
    </row>
    <row r="206" spans="1:8" ht="42" customHeight="1">
      <c r="A206" s="105"/>
      <c r="B206" s="106"/>
      <c r="C206" s="106"/>
      <c r="D206" s="107"/>
      <c r="E206" s="107"/>
      <c r="F206" s="107"/>
      <c r="G206" s="107"/>
      <c r="H206" s="107"/>
    </row>
    <row r="207" spans="1:8" ht="42" customHeight="1">
      <c r="A207" s="105"/>
      <c r="B207" s="106"/>
      <c r="C207" s="106"/>
      <c r="D207" s="107"/>
      <c r="E207" s="107"/>
      <c r="F207" s="107"/>
      <c r="G207" s="107"/>
      <c r="H207" s="107"/>
    </row>
    <row r="208" spans="1:8" ht="42" customHeight="1">
      <c r="A208" s="105"/>
      <c r="B208" s="106"/>
      <c r="C208" s="106"/>
      <c r="D208" s="107"/>
      <c r="E208" s="107"/>
      <c r="F208" s="107"/>
      <c r="G208" s="107"/>
      <c r="H208" s="107"/>
    </row>
    <row r="209" spans="1:8" ht="42" customHeight="1">
      <c r="A209" s="105"/>
      <c r="B209" s="106"/>
      <c r="C209" s="106"/>
      <c r="D209" s="107"/>
      <c r="E209" s="107"/>
      <c r="F209" s="107"/>
      <c r="G209" s="107"/>
      <c r="H209" s="107"/>
    </row>
    <row r="210" spans="1:8" ht="42" customHeight="1">
      <c r="A210" s="105"/>
      <c r="B210" s="106"/>
      <c r="C210" s="106"/>
      <c r="D210" s="107"/>
      <c r="E210" s="107"/>
      <c r="F210" s="107"/>
      <c r="G210" s="107"/>
      <c r="H210" s="107"/>
    </row>
    <row r="211" spans="1:8" ht="42" customHeight="1">
      <c r="A211" s="105"/>
      <c r="B211" s="106"/>
      <c r="C211" s="106"/>
      <c r="D211" s="107"/>
      <c r="E211" s="107"/>
      <c r="F211" s="107"/>
      <c r="G211" s="107"/>
      <c r="H211" s="107"/>
    </row>
    <row r="212" spans="1:8" ht="42" customHeight="1">
      <c r="A212" s="105"/>
      <c r="B212" s="106"/>
      <c r="C212" s="106"/>
      <c r="D212" s="107"/>
      <c r="E212" s="107"/>
      <c r="F212" s="107"/>
      <c r="G212" s="107"/>
      <c r="H212" s="107"/>
    </row>
    <row r="213" spans="1:8" ht="42" customHeight="1">
      <c r="A213" s="105"/>
      <c r="B213" s="106"/>
      <c r="C213" s="106"/>
      <c r="D213" s="107"/>
      <c r="E213" s="107"/>
      <c r="F213" s="107"/>
      <c r="G213" s="107"/>
      <c r="H213" s="107"/>
    </row>
    <row r="214" spans="1:8" ht="42" customHeight="1">
      <c r="A214" s="105"/>
      <c r="B214" s="106"/>
      <c r="C214" s="106"/>
      <c r="D214" s="107"/>
      <c r="E214" s="107"/>
      <c r="F214" s="107"/>
      <c r="G214" s="107"/>
      <c r="H214" s="107"/>
    </row>
    <row r="215" spans="1:8" ht="42" customHeight="1">
      <c r="A215" s="105"/>
      <c r="B215" s="106"/>
      <c r="C215" s="106"/>
      <c r="D215" s="107"/>
      <c r="E215" s="107"/>
      <c r="F215" s="107"/>
      <c r="G215" s="107"/>
      <c r="H215" s="107"/>
    </row>
    <row r="216" spans="1:8" ht="42" customHeight="1">
      <c r="A216" s="105"/>
      <c r="B216" s="106"/>
      <c r="C216" s="106"/>
      <c r="D216" s="107"/>
      <c r="E216" s="107"/>
      <c r="F216" s="107"/>
      <c r="G216" s="107"/>
      <c r="H216" s="107"/>
    </row>
    <row r="217" spans="1:8" ht="42" customHeight="1">
      <c r="A217" s="105"/>
      <c r="B217" s="106"/>
      <c r="C217" s="106"/>
      <c r="D217" s="107"/>
      <c r="E217" s="107"/>
      <c r="F217" s="107"/>
      <c r="G217" s="107"/>
      <c r="H217" s="107"/>
    </row>
    <row r="218" spans="1:8" ht="42" customHeight="1">
      <c r="A218" s="105"/>
      <c r="B218" s="106"/>
      <c r="C218" s="106"/>
      <c r="D218" s="107"/>
      <c r="E218" s="107"/>
      <c r="F218" s="107"/>
      <c r="G218" s="107"/>
      <c r="H218" s="107"/>
    </row>
    <row r="219" spans="1:8" ht="42" customHeight="1">
      <c r="A219" s="105"/>
      <c r="B219" s="106"/>
      <c r="C219" s="106"/>
      <c r="D219" s="107"/>
      <c r="E219" s="107"/>
      <c r="F219" s="107"/>
      <c r="G219" s="107"/>
      <c r="H219" s="107"/>
    </row>
    <row r="220" spans="1:8" ht="42" customHeight="1">
      <c r="A220" s="105"/>
      <c r="B220" s="106"/>
      <c r="C220" s="106"/>
      <c r="D220" s="107"/>
      <c r="E220" s="107"/>
      <c r="F220" s="107"/>
      <c r="G220" s="107"/>
      <c r="H220" s="107"/>
    </row>
    <row r="221" spans="1:8" ht="42" customHeight="1">
      <c r="A221" s="105"/>
      <c r="B221" s="106"/>
      <c r="C221" s="106"/>
      <c r="D221" s="107"/>
      <c r="E221" s="107"/>
      <c r="F221" s="107"/>
      <c r="G221" s="107"/>
      <c r="H221" s="107"/>
    </row>
    <row r="222" spans="1:8" ht="42" customHeight="1">
      <c r="A222" s="105"/>
      <c r="B222" s="106"/>
      <c r="C222" s="106"/>
      <c r="D222" s="107"/>
      <c r="E222" s="107"/>
      <c r="F222" s="107"/>
      <c r="G222" s="107"/>
      <c r="H222" s="107"/>
    </row>
    <row r="223" spans="1:8" ht="42" customHeight="1">
      <c r="A223" s="105"/>
      <c r="B223" s="106"/>
      <c r="C223" s="106"/>
      <c r="D223" s="107"/>
      <c r="E223" s="107"/>
      <c r="F223" s="107"/>
      <c r="G223" s="107"/>
      <c r="H223" s="107"/>
    </row>
    <row r="224" spans="1:8" ht="42" customHeight="1">
      <c r="A224" s="105"/>
      <c r="B224" s="106"/>
      <c r="C224" s="106"/>
      <c r="D224" s="107"/>
      <c r="E224" s="107"/>
      <c r="F224" s="107"/>
      <c r="G224" s="107"/>
      <c r="H224" s="107"/>
    </row>
    <row r="225" spans="1:8" ht="42" customHeight="1">
      <c r="A225" s="105"/>
      <c r="B225" s="106"/>
      <c r="C225" s="106"/>
      <c r="D225" s="107"/>
      <c r="E225" s="107"/>
      <c r="F225" s="107"/>
      <c r="G225" s="107"/>
      <c r="H225" s="107"/>
    </row>
    <row r="226" spans="1:8" ht="42" customHeight="1">
      <c r="A226" s="105"/>
      <c r="B226" s="106"/>
      <c r="C226" s="106"/>
      <c r="D226" s="107"/>
      <c r="E226" s="107"/>
      <c r="F226" s="107"/>
      <c r="G226" s="107"/>
      <c r="H226" s="107"/>
    </row>
    <row r="227" spans="1:8" ht="42" customHeight="1">
      <c r="A227" s="105"/>
      <c r="B227" s="106"/>
      <c r="C227" s="106"/>
      <c r="D227" s="107"/>
      <c r="E227" s="107"/>
      <c r="F227" s="107"/>
      <c r="G227" s="107"/>
      <c r="H227" s="107"/>
    </row>
    <row r="228" spans="1:8" ht="42" customHeight="1">
      <c r="A228" s="105"/>
      <c r="B228" s="106"/>
      <c r="C228" s="106"/>
      <c r="D228" s="107"/>
      <c r="E228" s="107"/>
      <c r="F228" s="107"/>
      <c r="G228" s="107"/>
      <c r="H228" s="107"/>
    </row>
    <row r="229" spans="1:8" ht="42" customHeight="1">
      <c r="A229" s="105"/>
      <c r="B229" s="106"/>
      <c r="C229" s="106"/>
      <c r="D229" s="107"/>
      <c r="E229" s="107"/>
      <c r="F229" s="107"/>
      <c r="G229" s="107"/>
      <c r="H229" s="107"/>
    </row>
    <row r="230" spans="1:8" ht="42" customHeight="1">
      <c r="A230" s="105"/>
      <c r="B230" s="106"/>
      <c r="C230" s="106"/>
      <c r="D230" s="107"/>
      <c r="E230" s="107"/>
      <c r="F230" s="107"/>
      <c r="G230" s="107"/>
      <c r="H230" s="107"/>
    </row>
    <row r="231" spans="1:8" ht="42" customHeight="1">
      <c r="A231" s="105"/>
      <c r="B231" s="106"/>
      <c r="C231" s="106"/>
      <c r="D231" s="107"/>
      <c r="E231" s="107"/>
      <c r="F231" s="107"/>
      <c r="G231" s="107"/>
      <c r="H231" s="107"/>
    </row>
    <row r="232" spans="1:8" ht="42" customHeight="1">
      <c r="A232" s="105"/>
      <c r="B232" s="106"/>
      <c r="C232" s="106"/>
      <c r="D232" s="107"/>
      <c r="E232" s="107"/>
      <c r="F232" s="107"/>
      <c r="G232" s="107"/>
      <c r="H232" s="107"/>
    </row>
    <row r="233" spans="1:8" ht="42" customHeight="1">
      <c r="A233" s="105"/>
      <c r="B233" s="106"/>
      <c r="C233" s="106"/>
      <c r="D233" s="107"/>
      <c r="E233" s="107"/>
      <c r="F233" s="107"/>
      <c r="G233" s="107"/>
      <c r="H233" s="107"/>
    </row>
    <row r="234" spans="1:8" ht="42" customHeight="1">
      <c r="A234" s="105"/>
      <c r="B234" s="106"/>
      <c r="C234" s="106"/>
      <c r="D234" s="107"/>
      <c r="E234" s="107"/>
      <c r="F234" s="107"/>
      <c r="G234" s="107"/>
      <c r="H234" s="107"/>
    </row>
    <row r="235" spans="1:8" ht="42" customHeight="1">
      <c r="A235" s="105"/>
      <c r="B235" s="106"/>
      <c r="C235" s="106"/>
      <c r="D235" s="107"/>
      <c r="E235" s="107"/>
      <c r="F235" s="107"/>
      <c r="G235" s="107"/>
      <c r="H235" s="107"/>
    </row>
    <row r="236" spans="1:8" ht="42" customHeight="1">
      <c r="A236" s="105"/>
      <c r="B236" s="106"/>
      <c r="C236" s="106"/>
      <c r="D236" s="107"/>
      <c r="E236" s="107"/>
      <c r="F236" s="107"/>
      <c r="G236" s="107"/>
      <c r="H236" s="107"/>
    </row>
    <row r="237" spans="1:8" ht="42" customHeight="1">
      <c r="A237" s="105"/>
      <c r="B237" s="106"/>
      <c r="C237" s="106"/>
      <c r="D237" s="107"/>
      <c r="E237" s="107"/>
      <c r="F237" s="107"/>
      <c r="G237" s="107"/>
      <c r="H237" s="107"/>
    </row>
    <row r="238" spans="1:8" ht="42" customHeight="1">
      <c r="A238" s="105"/>
      <c r="B238" s="106"/>
      <c r="C238" s="106"/>
      <c r="D238" s="107"/>
      <c r="E238" s="107"/>
      <c r="F238" s="107"/>
      <c r="G238" s="107"/>
      <c r="H238" s="107"/>
    </row>
    <row r="239" spans="1:8" ht="42" customHeight="1">
      <c r="A239" s="105"/>
      <c r="B239" s="106"/>
      <c r="C239" s="106"/>
      <c r="D239" s="107"/>
      <c r="E239" s="107"/>
      <c r="F239" s="107"/>
      <c r="G239" s="107"/>
      <c r="H239" s="107"/>
    </row>
    <row r="240" spans="1:8" ht="42" customHeight="1">
      <c r="A240" s="105"/>
      <c r="B240" s="106"/>
      <c r="C240" s="106"/>
      <c r="D240" s="107"/>
      <c r="E240" s="107"/>
      <c r="F240" s="107"/>
      <c r="G240" s="107"/>
      <c r="H240" s="107"/>
    </row>
    <row r="241" spans="1:8" ht="42" customHeight="1">
      <c r="A241" s="105"/>
      <c r="B241" s="106"/>
      <c r="C241" s="106"/>
      <c r="D241" s="107"/>
      <c r="E241" s="107"/>
      <c r="F241" s="107"/>
      <c r="G241" s="107"/>
      <c r="H241" s="107"/>
    </row>
    <row r="242" spans="1:8" ht="42" customHeight="1">
      <c r="A242" s="105"/>
      <c r="B242" s="106"/>
      <c r="C242" s="106"/>
      <c r="D242" s="107"/>
      <c r="E242" s="107"/>
      <c r="F242" s="107"/>
      <c r="G242" s="107"/>
      <c r="H242" s="107"/>
    </row>
    <row r="243" spans="1:8" ht="42" customHeight="1">
      <c r="A243" s="105"/>
      <c r="B243" s="106"/>
      <c r="C243" s="106"/>
      <c r="D243" s="107"/>
      <c r="E243" s="107"/>
      <c r="F243" s="107"/>
      <c r="G243" s="107"/>
      <c r="H243" s="107"/>
    </row>
    <row r="244" spans="1:8" ht="42" customHeight="1">
      <c r="A244" s="105"/>
      <c r="B244" s="106"/>
      <c r="C244" s="106"/>
      <c r="D244" s="107"/>
      <c r="E244" s="107"/>
      <c r="F244" s="107"/>
      <c r="G244" s="107"/>
      <c r="H244" s="107"/>
    </row>
    <row r="245" spans="1:8" ht="42" customHeight="1">
      <c r="A245" s="105"/>
      <c r="B245" s="106"/>
      <c r="C245" s="106"/>
      <c r="D245" s="107"/>
      <c r="E245" s="107"/>
      <c r="F245" s="107"/>
      <c r="G245" s="107"/>
      <c r="H245" s="107"/>
    </row>
    <row r="246" spans="1:8" ht="42" customHeight="1">
      <c r="A246" s="105"/>
      <c r="B246" s="106"/>
      <c r="C246" s="106"/>
      <c r="D246" s="107"/>
      <c r="E246" s="107"/>
      <c r="F246" s="107"/>
      <c r="G246" s="107"/>
      <c r="H246" s="107"/>
    </row>
    <row r="247" spans="1:8" ht="42" customHeight="1">
      <c r="A247" s="105"/>
      <c r="B247" s="106"/>
      <c r="C247" s="106"/>
      <c r="D247" s="107"/>
      <c r="E247" s="107"/>
      <c r="F247" s="107"/>
      <c r="G247" s="107"/>
      <c r="H247" s="107"/>
    </row>
    <row r="248" spans="1:8" ht="42" customHeight="1">
      <c r="A248" s="105"/>
      <c r="B248" s="106"/>
      <c r="C248" s="106"/>
      <c r="D248" s="107"/>
      <c r="E248" s="107"/>
      <c r="F248" s="107"/>
      <c r="G248" s="107"/>
      <c r="H248" s="107"/>
    </row>
    <row r="249" spans="1:8" ht="42" customHeight="1">
      <c r="A249" s="105"/>
      <c r="B249" s="106"/>
      <c r="C249" s="106"/>
      <c r="D249" s="107"/>
      <c r="E249" s="107"/>
      <c r="F249" s="107"/>
      <c r="G249" s="107"/>
      <c r="H249" s="107"/>
    </row>
    <row r="250" spans="1:8" ht="42" customHeight="1">
      <c r="A250" s="105"/>
      <c r="B250" s="106"/>
      <c r="C250" s="106"/>
      <c r="D250" s="107"/>
      <c r="E250" s="107"/>
      <c r="F250" s="107"/>
      <c r="G250" s="107"/>
      <c r="H250" s="107"/>
    </row>
    <row r="251" spans="1:8" ht="42" customHeight="1">
      <c r="A251" s="105"/>
      <c r="B251" s="106"/>
      <c r="C251" s="106"/>
      <c r="D251" s="107"/>
      <c r="E251" s="107"/>
      <c r="F251" s="107"/>
      <c r="G251" s="107"/>
      <c r="H251" s="107"/>
    </row>
    <row r="252" spans="1:8" ht="42" customHeight="1">
      <c r="A252" s="105"/>
      <c r="B252" s="106"/>
      <c r="C252" s="106"/>
      <c r="D252" s="107"/>
      <c r="E252" s="107"/>
      <c r="F252" s="107"/>
      <c r="G252" s="107"/>
      <c r="H252" s="107"/>
    </row>
    <row r="253" spans="1:8" ht="42" customHeight="1">
      <c r="A253" s="105"/>
      <c r="B253" s="106"/>
      <c r="C253" s="106"/>
      <c r="D253" s="107"/>
      <c r="E253" s="107"/>
      <c r="F253" s="107"/>
      <c r="G253" s="107"/>
      <c r="H253" s="107"/>
    </row>
    <row r="254" spans="1:8" ht="42" customHeight="1">
      <c r="A254" s="105"/>
      <c r="B254" s="106"/>
      <c r="C254" s="106"/>
      <c r="D254" s="107"/>
      <c r="E254" s="107"/>
      <c r="F254" s="107"/>
      <c r="G254" s="107"/>
      <c r="H254" s="107"/>
    </row>
    <row r="255" spans="1:8" ht="42" customHeight="1">
      <c r="A255" s="105"/>
      <c r="B255" s="106"/>
      <c r="C255" s="106"/>
      <c r="D255" s="107"/>
      <c r="E255" s="107"/>
      <c r="F255" s="107"/>
      <c r="G255" s="107"/>
      <c r="H255" s="107"/>
    </row>
    <row r="256" spans="1:8" ht="42" customHeight="1">
      <c r="A256" s="105"/>
      <c r="B256" s="106"/>
      <c r="C256" s="106"/>
      <c r="D256" s="107"/>
      <c r="E256" s="107"/>
      <c r="F256" s="107"/>
      <c r="G256" s="107"/>
      <c r="H256" s="107"/>
    </row>
    <row r="257" spans="1:8" ht="42" customHeight="1">
      <c r="A257" s="105"/>
      <c r="B257" s="106"/>
      <c r="C257" s="106"/>
      <c r="D257" s="107"/>
      <c r="E257" s="107"/>
      <c r="F257" s="107"/>
      <c r="G257" s="107"/>
      <c r="H257" s="107"/>
    </row>
    <row r="258" spans="1:8" ht="42" customHeight="1">
      <c r="A258" s="105"/>
      <c r="B258" s="106"/>
      <c r="C258" s="106"/>
      <c r="D258" s="107"/>
      <c r="E258" s="107"/>
      <c r="F258" s="107"/>
      <c r="G258" s="107"/>
      <c r="H258" s="107"/>
    </row>
    <row r="259" spans="1:8" ht="42" customHeight="1">
      <c r="A259" s="105"/>
      <c r="B259" s="106"/>
      <c r="C259" s="106"/>
      <c r="D259" s="107"/>
      <c r="E259" s="107"/>
      <c r="F259" s="107"/>
      <c r="G259" s="107"/>
      <c r="H259" s="107"/>
    </row>
    <row r="260" spans="1:8" ht="42" customHeight="1">
      <c r="A260" s="105"/>
      <c r="B260" s="106"/>
      <c r="C260" s="106"/>
      <c r="D260" s="107"/>
      <c r="E260" s="107"/>
      <c r="F260" s="107"/>
      <c r="G260" s="107"/>
      <c r="H260" s="107"/>
    </row>
    <row r="261" spans="1:8" ht="42" customHeight="1">
      <c r="A261" s="105"/>
      <c r="B261" s="106"/>
      <c r="C261" s="106"/>
      <c r="D261" s="107"/>
      <c r="E261" s="107"/>
      <c r="F261" s="107"/>
      <c r="G261" s="107"/>
      <c r="H261" s="107"/>
    </row>
    <row r="262" spans="1:8" ht="42" customHeight="1">
      <c r="A262" s="105"/>
      <c r="B262" s="106"/>
      <c r="C262" s="106"/>
      <c r="D262" s="107"/>
      <c r="E262" s="107"/>
      <c r="F262" s="107"/>
      <c r="G262" s="107"/>
      <c r="H262" s="107"/>
    </row>
    <row r="263" spans="1:8" ht="42" customHeight="1">
      <c r="A263" s="105"/>
      <c r="B263" s="106"/>
      <c r="C263" s="106"/>
      <c r="D263" s="107"/>
      <c r="E263" s="107"/>
      <c r="F263" s="107"/>
      <c r="G263" s="107"/>
      <c r="H263" s="107"/>
    </row>
    <row r="264" spans="1:8" ht="42" customHeight="1">
      <c r="A264" s="105"/>
      <c r="B264" s="106"/>
      <c r="C264" s="106"/>
      <c r="D264" s="107"/>
      <c r="E264" s="107"/>
      <c r="F264" s="107"/>
      <c r="G264" s="107"/>
      <c r="H264" s="107"/>
    </row>
    <row r="265" spans="1:8" ht="42" customHeight="1">
      <c r="A265" s="105"/>
      <c r="B265" s="106"/>
      <c r="C265" s="106"/>
      <c r="D265" s="107"/>
      <c r="E265" s="107"/>
      <c r="F265" s="107"/>
      <c r="G265" s="107"/>
      <c r="H265" s="107"/>
    </row>
    <row r="266" spans="1:8" ht="42" customHeight="1">
      <c r="A266" s="105"/>
      <c r="B266" s="106"/>
      <c r="C266" s="106"/>
      <c r="D266" s="107"/>
      <c r="E266" s="107"/>
      <c r="F266" s="107"/>
      <c r="G266" s="107"/>
      <c r="H266" s="107"/>
    </row>
    <row r="267" spans="1:8" ht="42" customHeight="1">
      <c r="A267" s="105"/>
      <c r="B267" s="106"/>
      <c r="C267" s="106"/>
      <c r="D267" s="107"/>
      <c r="E267" s="107"/>
      <c r="F267" s="107"/>
      <c r="G267" s="107"/>
      <c r="H267" s="107"/>
    </row>
    <row r="268" spans="1:8" ht="42" customHeight="1">
      <c r="A268" s="105"/>
      <c r="B268" s="106"/>
      <c r="C268" s="106"/>
      <c r="D268" s="107"/>
      <c r="E268" s="107"/>
      <c r="F268" s="107"/>
      <c r="G268" s="107"/>
      <c r="H268" s="107"/>
    </row>
    <row r="269" spans="1:8" ht="42" customHeight="1">
      <c r="A269" s="105"/>
      <c r="B269" s="106"/>
      <c r="C269" s="106"/>
      <c r="D269" s="107"/>
      <c r="E269" s="107"/>
      <c r="F269" s="107"/>
      <c r="G269" s="107"/>
      <c r="H269" s="107"/>
    </row>
    <row r="270" spans="1:8" ht="42" customHeight="1">
      <c r="A270" s="105"/>
      <c r="B270" s="106"/>
      <c r="C270" s="106"/>
      <c r="D270" s="107"/>
      <c r="E270" s="107"/>
      <c r="F270" s="107"/>
      <c r="G270" s="107"/>
      <c r="H270" s="107"/>
    </row>
    <row r="271" spans="1:8" ht="42" customHeight="1">
      <c r="A271" s="105"/>
      <c r="B271" s="106"/>
      <c r="C271" s="106"/>
      <c r="D271" s="107"/>
      <c r="E271" s="107"/>
      <c r="F271" s="107"/>
      <c r="G271" s="107"/>
      <c r="H271" s="107"/>
    </row>
    <row r="272" spans="1:8" ht="42" customHeight="1">
      <c r="A272" s="105"/>
      <c r="B272" s="106"/>
      <c r="C272" s="106"/>
      <c r="D272" s="107"/>
      <c r="E272" s="107"/>
      <c r="F272" s="107"/>
      <c r="G272" s="107"/>
      <c r="H272" s="107"/>
    </row>
    <row r="273" spans="1:8" ht="42" customHeight="1">
      <c r="A273" s="105"/>
      <c r="B273" s="106"/>
      <c r="C273" s="106"/>
      <c r="D273" s="107"/>
      <c r="E273" s="107"/>
      <c r="F273" s="107"/>
      <c r="G273" s="107"/>
      <c r="H273" s="107"/>
    </row>
    <row r="274" spans="1:8" ht="42" customHeight="1">
      <c r="A274" s="105"/>
      <c r="B274" s="106"/>
      <c r="C274" s="106"/>
      <c r="D274" s="107"/>
      <c r="E274" s="107"/>
      <c r="F274" s="107"/>
      <c r="G274" s="107"/>
      <c r="H274" s="107"/>
    </row>
    <row r="275" spans="1:8" ht="42" customHeight="1">
      <c r="A275" s="105"/>
      <c r="B275" s="106"/>
      <c r="C275" s="106"/>
      <c r="D275" s="107"/>
      <c r="E275" s="107"/>
      <c r="F275" s="107"/>
      <c r="G275" s="107"/>
      <c r="H275" s="107"/>
    </row>
    <row r="276" spans="1:8" ht="42" customHeight="1">
      <c r="A276" s="105"/>
      <c r="B276" s="106"/>
      <c r="C276" s="106"/>
      <c r="D276" s="107"/>
      <c r="E276" s="107"/>
      <c r="F276" s="107"/>
      <c r="G276" s="107"/>
      <c r="H276" s="107"/>
    </row>
    <row r="277" spans="1:8" ht="42" customHeight="1">
      <c r="A277" s="105"/>
      <c r="B277" s="106"/>
      <c r="C277" s="106"/>
      <c r="D277" s="107"/>
      <c r="E277" s="107"/>
      <c r="F277" s="107"/>
      <c r="G277" s="107"/>
      <c r="H277" s="107"/>
    </row>
    <row r="278" spans="1:8" ht="42" customHeight="1">
      <c r="A278" s="105"/>
      <c r="B278" s="106"/>
      <c r="C278" s="106"/>
      <c r="D278" s="107"/>
      <c r="E278" s="107"/>
      <c r="F278" s="107"/>
      <c r="G278" s="107"/>
      <c r="H278" s="107"/>
    </row>
    <row r="279" spans="1:8" ht="42" customHeight="1">
      <c r="A279" s="105"/>
      <c r="B279" s="106"/>
      <c r="C279" s="106"/>
      <c r="D279" s="107"/>
      <c r="E279" s="107"/>
      <c r="F279" s="107"/>
      <c r="G279" s="107"/>
      <c r="H279" s="107"/>
    </row>
    <row r="280" spans="1:8" ht="42" customHeight="1">
      <c r="A280" s="105"/>
      <c r="B280" s="106"/>
      <c r="C280" s="106"/>
      <c r="D280" s="107"/>
      <c r="E280" s="107"/>
      <c r="F280" s="107"/>
      <c r="G280" s="107"/>
      <c r="H280" s="107"/>
    </row>
    <row r="281" spans="1:8" ht="42" customHeight="1">
      <c r="A281" s="105"/>
      <c r="B281" s="106"/>
      <c r="C281" s="106"/>
      <c r="D281" s="107"/>
      <c r="E281" s="107"/>
      <c r="F281" s="107"/>
      <c r="G281" s="107"/>
      <c r="H281" s="107"/>
    </row>
    <row r="282" spans="1:8" ht="42" customHeight="1">
      <c r="A282" s="105"/>
      <c r="B282" s="106"/>
      <c r="C282" s="106"/>
      <c r="D282" s="107"/>
      <c r="E282" s="107"/>
      <c r="F282" s="107"/>
      <c r="G282" s="107"/>
      <c r="H282" s="107"/>
    </row>
    <row r="283" spans="1:8" ht="42" customHeight="1">
      <c r="A283" s="105"/>
      <c r="B283" s="106"/>
      <c r="C283" s="106"/>
      <c r="D283" s="107"/>
      <c r="E283" s="107"/>
      <c r="F283" s="107"/>
      <c r="G283" s="107"/>
      <c r="H283" s="107"/>
    </row>
    <row r="284" spans="1:8" ht="42" customHeight="1">
      <c r="A284" s="105"/>
      <c r="B284" s="106"/>
      <c r="C284" s="106"/>
      <c r="D284" s="107"/>
      <c r="E284" s="107"/>
      <c r="F284" s="107"/>
      <c r="G284" s="107"/>
      <c r="H284" s="107"/>
    </row>
    <row r="285" spans="1:8" ht="42" customHeight="1">
      <c r="A285" s="105"/>
      <c r="B285" s="106"/>
      <c r="C285" s="106"/>
      <c r="D285" s="107"/>
      <c r="E285" s="107"/>
      <c r="F285" s="107"/>
      <c r="G285" s="107"/>
      <c r="H285" s="107"/>
    </row>
    <row r="286" spans="1:8" ht="42" customHeight="1">
      <c r="A286" s="105"/>
      <c r="B286" s="106"/>
      <c r="C286" s="106"/>
      <c r="D286" s="107"/>
      <c r="E286" s="107"/>
      <c r="F286" s="107"/>
      <c r="G286" s="107"/>
      <c r="H286" s="107"/>
    </row>
    <row r="287" spans="1:8" ht="42" customHeight="1">
      <c r="A287" s="105"/>
      <c r="B287" s="106"/>
      <c r="C287" s="106"/>
      <c r="D287" s="107"/>
      <c r="E287" s="107"/>
      <c r="F287" s="107"/>
      <c r="G287" s="107"/>
      <c r="H287" s="107"/>
    </row>
    <row r="288" spans="1:8" ht="42" customHeight="1">
      <c r="A288" s="105"/>
      <c r="B288" s="106"/>
      <c r="C288" s="106"/>
      <c r="D288" s="107"/>
      <c r="E288" s="107"/>
      <c r="F288" s="107"/>
      <c r="G288" s="107"/>
      <c r="H288" s="107"/>
    </row>
    <row r="289" spans="1:8" ht="42" customHeight="1">
      <c r="A289" s="105"/>
      <c r="B289" s="106"/>
      <c r="C289" s="106"/>
      <c r="D289" s="107"/>
      <c r="E289" s="107"/>
      <c r="F289" s="107"/>
      <c r="G289" s="107"/>
      <c r="H289" s="107"/>
    </row>
    <row r="290" spans="1:8" ht="42" customHeight="1">
      <c r="A290" s="105"/>
      <c r="B290" s="106"/>
      <c r="C290" s="106"/>
      <c r="D290" s="107"/>
      <c r="E290" s="107"/>
      <c r="F290" s="107"/>
      <c r="G290" s="107"/>
      <c r="H290" s="107"/>
    </row>
    <row r="291" spans="1:8" ht="42" customHeight="1">
      <c r="A291" s="105"/>
      <c r="B291" s="106"/>
      <c r="C291" s="106"/>
      <c r="D291" s="107"/>
      <c r="E291" s="107"/>
      <c r="F291" s="107"/>
      <c r="G291" s="107"/>
      <c r="H291" s="107"/>
    </row>
    <row r="292" spans="1:8" ht="42" customHeight="1">
      <c r="A292" s="105"/>
      <c r="B292" s="106"/>
      <c r="C292" s="106"/>
      <c r="D292" s="107"/>
      <c r="E292" s="107"/>
      <c r="F292" s="107"/>
      <c r="G292" s="107"/>
      <c r="H292" s="107"/>
    </row>
    <row r="293" spans="1:8" ht="42" customHeight="1">
      <c r="A293" s="105"/>
      <c r="B293" s="106"/>
      <c r="C293" s="106"/>
      <c r="D293" s="107"/>
      <c r="E293" s="107"/>
      <c r="F293" s="107"/>
      <c r="G293" s="107"/>
      <c r="H293" s="107"/>
    </row>
    <row r="294" spans="1:8" ht="15.75" customHeight="1"/>
    <row r="295" spans="1:8" ht="15.75" customHeight="1"/>
    <row r="296" spans="1:8" ht="15.75" customHeight="1"/>
    <row r="297" spans="1:8" ht="15.75" customHeight="1"/>
    <row r="298" spans="1:8" ht="15.75" customHeight="1"/>
    <row r="299" spans="1:8" ht="15.75" customHeight="1"/>
    <row r="300" spans="1:8" ht="15.75" customHeight="1"/>
    <row r="301" spans="1:8" ht="15.75" customHeight="1"/>
    <row r="302" spans="1:8" ht="15.75" customHeight="1"/>
    <row r="303" spans="1:8" ht="15.75" customHeight="1"/>
    <row r="304" spans="1: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9">
    <mergeCell ref="G108:H108"/>
    <mergeCell ref="A150:G150"/>
    <mergeCell ref="B1:D1"/>
    <mergeCell ref="F1:I1"/>
    <mergeCell ref="A3:I3"/>
    <mergeCell ref="G4:H4"/>
    <mergeCell ref="A93:G93"/>
    <mergeCell ref="G105:H105"/>
    <mergeCell ref="A107:H107"/>
  </mergeCells>
  <pageMargins left="0.59055118110236227" right="0.59055118110236227" top="0.59055118110236227" bottom="0.59055118110236227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</cp:lastModifiedBy>
  <cp:lastPrinted>2021-12-17T08:08:39Z</cp:lastPrinted>
  <dcterms:created xsi:type="dcterms:W3CDTF">2007-09-12T09:25:25Z</dcterms:created>
  <dcterms:modified xsi:type="dcterms:W3CDTF">2021-12-18T08:13:12Z</dcterms:modified>
</cp:coreProperties>
</file>